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10001\Desktop\"/>
    </mc:Choice>
  </mc:AlternateContent>
  <xr:revisionPtr revIDLastSave="0" documentId="8_{881933F8-B402-45C3-814E-FB87EF3F55C9}" xr6:coauthVersionLast="47" xr6:coauthVersionMax="47" xr10:uidLastSave="{00000000-0000-0000-0000-000000000000}"/>
  <bookViews>
    <workbookView xWindow="6375" yWindow="990" windowWidth="15960" windowHeight="14070" tabRatio="709" xr2:uid="{00000000-000D-0000-FFFF-FFFF00000000}"/>
  </bookViews>
  <sheets>
    <sheet name="教育費当初予算の状況" sheetId="73" r:id="rId1"/>
  </sheets>
  <definedNames>
    <definedName name="_xlnm.Print_Area" localSheetId="0">教育費当初予算の状況!$A$1:$M$57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73" l="1"/>
  <c r="J23" i="73"/>
  <c r="J20" i="73"/>
  <c r="K19" i="73"/>
  <c r="K18" i="73"/>
  <c r="K17" i="73"/>
  <c r="K16" i="73"/>
  <c r="J13" i="73"/>
  <c r="J10" i="73"/>
  <c r="J3" i="73"/>
  <c r="J37" i="73" s="1"/>
  <c r="M16" i="73"/>
  <c r="M17" i="73"/>
  <c r="M18" i="73"/>
  <c r="M19" i="73"/>
  <c r="L32" i="73"/>
  <c r="L23" i="73"/>
  <c r="L20" i="73"/>
  <c r="L13" i="73"/>
  <c r="L10" i="73"/>
  <c r="L3" i="73"/>
  <c r="K26" i="73" l="1"/>
  <c r="K34" i="73"/>
  <c r="K12" i="73"/>
  <c r="K21" i="73"/>
  <c r="K11" i="73"/>
  <c r="K9" i="73"/>
  <c r="K8" i="73"/>
  <c r="K27" i="73"/>
  <c r="K33" i="73"/>
  <c r="K22" i="73"/>
  <c r="K7" i="73"/>
  <c r="K6" i="73"/>
  <c r="K36" i="73"/>
  <c r="K25" i="73"/>
  <c r="K15" i="73"/>
  <c r="K5" i="73"/>
  <c r="K35" i="73"/>
  <c r="K24" i="73"/>
  <c r="K14" i="73"/>
  <c r="K4" i="73"/>
  <c r="K31" i="73"/>
  <c r="K30" i="73"/>
  <c r="K29" i="73"/>
  <c r="K28" i="73"/>
  <c r="K10" i="73"/>
  <c r="K13" i="73"/>
  <c r="K20" i="73"/>
  <c r="K23" i="73"/>
  <c r="K32" i="73"/>
  <c r="K3" i="73"/>
  <c r="K37" i="73" s="1"/>
  <c r="L37" i="73"/>
  <c r="M10" i="73" s="1"/>
  <c r="R24" i="73"/>
  <c r="Q24" i="73"/>
  <c r="P24" i="73"/>
  <c r="O24" i="73"/>
  <c r="M13" i="73" l="1"/>
  <c r="M35" i="73"/>
  <c r="M7" i="73"/>
  <c r="M33" i="73"/>
  <c r="M21" i="73"/>
  <c r="M5" i="73"/>
  <c r="M4" i="73"/>
  <c r="M15" i="73"/>
  <c r="M3" i="73"/>
  <c r="M14" i="73"/>
  <c r="M24" i="73"/>
  <c r="M34" i="73"/>
  <c r="M22" i="73"/>
  <c r="M6" i="73"/>
  <c r="M32" i="73"/>
  <c r="M31" i="73"/>
  <c r="M30" i="73"/>
  <c r="M29" i="73"/>
  <c r="M28" i="73"/>
  <c r="M12" i="73"/>
  <c r="M27" i="73"/>
  <c r="M11" i="73"/>
  <c r="M26" i="73"/>
  <c r="M25" i="73"/>
  <c r="M9" i="73"/>
  <c r="M36" i="73"/>
  <c r="M8" i="73"/>
  <c r="M23" i="73"/>
  <c r="M20" i="73"/>
  <c r="Q30" i="73"/>
  <c r="P30" i="73"/>
  <c r="O30" i="73"/>
  <c r="Q29" i="73"/>
  <c r="P29" i="73"/>
  <c r="O29" i="73"/>
  <c r="Q28" i="73"/>
  <c r="P28" i="73"/>
  <c r="O28" i="73"/>
  <c r="P27" i="73"/>
  <c r="O27" i="73"/>
  <c r="P26" i="73"/>
  <c r="O26" i="73"/>
  <c r="P25" i="73"/>
  <c r="O25" i="73"/>
  <c r="M37" i="73" l="1"/>
  <c r="Q25" i="73"/>
  <c r="Q27" i="73"/>
  <c r="Q26" i="73"/>
  <c r="R26" i="73" l="1"/>
  <c r="R27" i="73"/>
  <c r="R28" i="73"/>
  <c r="R29" i="73"/>
  <c r="R30" i="73"/>
  <c r="Q31" i="73" l="1"/>
  <c r="P31" i="73" l="1"/>
  <c r="O31" i="73"/>
  <c r="R25" i="73"/>
  <c r="R31" i="73" s="1"/>
</calcChain>
</file>

<file path=xl/sharedStrings.xml><?xml version="1.0" encoding="utf-8"?>
<sst xmlns="http://schemas.openxmlformats.org/spreadsheetml/2006/main" count="52" uniqueCount="40">
  <si>
    <t>人権同和教育費</t>
    <rPh sb="0" eb="2">
      <t>ジンケン</t>
    </rPh>
    <rPh sb="2" eb="4">
      <t>ドウワ</t>
    </rPh>
    <rPh sb="4" eb="6">
      <t>キョウイク</t>
    </rPh>
    <rPh sb="6" eb="7">
      <t>ヒ</t>
    </rPh>
    <phoneticPr fontId="2"/>
  </si>
  <si>
    <t>合計</t>
    <rPh sb="0" eb="2">
      <t>ゴウケイ</t>
    </rPh>
    <phoneticPr fontId="2"/>
  </si>
  <si>
    <t>教育委員会費</t>
    <rPh sb="0" eb="5">
      <t>キョウイクイインカイ</t>
    </rPh>
    <rPh sb="5" eb="6">
      <t>ヒ</t>
    </rPh>
    <phoneticPr fontId="2"/>
  </si>
  <si>
    <t>事務局費</t>
    <rPh sb="0" eb="3">
      <t>ジムキョク</t>
    </rPh>
    <rPh sb="3" eb="4">
      <t>ヒ</t>
    </rPh>
    <phoneticPr fontId="2"/>
  </si>
  <si>
    <t>教育指導費</t>
    <rPh sb="0" eb="2">
      <t>キョウイク</t>
    </rPh>
    <rPh sb="2" eb="4">
      <t>シドウ</t>
    </rPh>
    <rPh sb="4" eb="5">
      <t>ヒ</t>
    </rPh>
    <phoneticPr fontId="2"/>
  </si>
  <si>
    <t>私立学校振興費</t>
    <rPh sb="0" eb="4">
      <t>シリツガッコウ</t>
    </rPh>
    <rPh sb="4" eb="7">
      <t>シンコウヒ</t>
    </rPh>
    <phoneticPr fontId="2"/>
  </si>
  <si>
    <t>学校管理費</t>
    <rPh sb="0" eb="2">
      <t>ガッコウ</t>
    </rPh>
    <rPh sb="2" eb="5">
      <t>カンリヒ</t>
    </rPh>
    <phoneticPr fontId="2"/>
  </si>
  <si>
    <t>教育振興費</t>
    <rPh sb="0" eb="2">
      <t>キョウイク</t>
    </rPh>
    <rPh sb="2" eb="5">
      <t>シンコウヒ</t>
    </rPh>
    <phoneticPr fontId="2"/>
  </si>
  <si>
    <t>高等学校費</t>
    <rPh sb="0" eb="4">
      <t>コウトウガッコウ</t>
    </rPh>
    <rPh sb="4" eb="5">
      <t>ヒ</t>
    </rPh>
    <phoneticPr fontId="2"/>
  </si>
  <si>
    <t>学校総務費</t>
    <rPh sb="0" eb="2">
      <t>ガッコウ</t>
    </rPh>
    <rPh sb="2" eb="4">
      <t>ソウム</t>
    </rPh>
    <rPh sb="4" eb="5">
      <t>ヒ</t>
    </rPh>
    <phoneticPr fontId="2"/>
  </si>
  <si>
    <t>幼稚園管理費</t>
    <rPh sb="0" eb="3">
      <t>ヨウチエン</t>
    </rPh>
    <rPh sb="3" eb="6">
      <t>カンリヒ</t>
    </rPh>
    <phoneticPr fontId="2"/>
  </si>
  <si>
    <t>社会教育費</t>
    <rPh sb="0" eb="4">
      <t>シャカイキョウイク</t>
    </rPh>
    <rPh sb="4" eb="5">
      <t>ヒ</t>
    </rPh>
    <phoneticPr fontId="2"/>
  </si>
  <si>
    <t>社会教育総務費</t>
    <rPh sb="0" eb="4">
      <t>シャカイキョウイク</t>
    </rPh>
    <rPh sb="4" eb="7">
      <t>ソウムヒ</t>
    </rPh>
    <phoneticPr fontId="2"/>
  </si>
  <si>
    <t>公民館費</t>
    <rPh sb="0" eb="3">
      <t>コウミンカン</t>
    </rPh>
    <rPh sb="3" eb="4">
      <t>ヒ</t>
    </rPh>
    <phoneticPr fontId="2"/>
  </si>
  <si>
    <t>少年自然の家費</t>
    <rPh sb="0" eb="2">
      <t>ショウネン</t>
    </rPh>
    <rPh sb="2" eb="4">
      <t>シゼン</t>
    </rPh>
    <rPh sb="5" eb="6">
      <t>イエ</t>
    </rPh>
    <rPh sb="6" eb="7">
      <t>ヒ</t>
    </rPh>
    <phoneticPr fontId="2"/>
  </si>
  <si>
    <t>文化振興費</t>
    <rPh sb="0" eb="4">
      <t>ブンカシンコウ</t>
    </rPh>
    <rPh sb="4" eb="5">
      <t>ヒ</t>
    </rPh>
    <phoneticPr fontId="2"/>
  </si>
  <si>
    <t>文化施設費</t>
    <rPh sb="0" eb="4">
      <t>ブンカシセツ</t>
    </rPh>
    <rPh sb="4" eb="5">
      <t>ヒ</t>
    </rPh>
    <phoneticPr fontId="2"/>
  </si>
  <si>
    <t>生涯教育費</t>
    <rPh sb="0" eb="4">
      <t>ショウガイキョウイク</t>
    </rPh>
    <rPh sb="4" eb="5">
      <t>ヒ</t>
    </rPh>
    <phoneticPr fontId="2"/>
  </si>
  <si>
    <t>文化財保護費</t>
    <rPh sb="0" eb="3">
      <t>ブンカザイ</t>
    </rPh>
    <rPh sb="3" eb="6">
      <t>ホゴヒ</t>
    </rPh>
    <phoneticPr fontId="2"/>
  </si>
  <si>
    <t>保健体育総務費</t>
    <rPh sb="0" eb="4">
      <t>ホケンタイイク</t>
    </rPh>
    <rPh sb="4" eb="7">
      <t>ソウムヒ</t>
    </rPh>
    <phoneticPr fontId="2"/>
  </si>
  <si>
    <t>体育施設費</t>
    <rPh sb="0" eb="2">
      <t>タイイク</t>
    </rPh>
    <rPh sb="2" eb="5">
      <t>シセツヒ</t>
    </rPh>
    <phoneticPr fontId="2"/>
  </si>
  <si>
    <t>体育振興費</t>
    <rPh sb="0" eb="2">
      <t>タイイク</t>
    </rPh>
    <rPh sb="2" eb="5">
      <t>シンコウヒ</t>
    </rPh>
    <phoneticPr fontId="2"/>
  </si>
  <si>
    <t>学校給食費</t>
    <rPh sb="0" eb="2">
      <t>ガッコウ</t>
    </rPh>
    <rPh sb="2" eb="4">
      <t>キュウショク</t>
    </rPh>
    <rPh sb="4" eb="5">
      <t>ヒ</t>
    </rPh>
    <phoneticPr fontId="2"/>
  </si>
  <si>
    <t>区分</t>
    <rPh sb="0" eb="2">
      <t>クブン</t>
    </rPh>
    <phoneticPr fontId="2"/>
  </si>
  <si>
    <t>構成比</t>
    <rPh sb="0" eb="3">
      <t>コウセイヒ</t>
    </rPh>
    <phoneticPr fontId="2"/>
  </si>
  <si>
    <t>教育総務費</t>
    <rPh sb="0" eb="2">
      <t>キョウイク</t>
    </rPh>
    <rPh sb="2" eb="5">
      <t>ソウムヒ</t>
    </rPh>
    <phoneticPr fontId="2"/>
  </si>
  <si>
    <t>小学校費</t>
    <rPh sb="0" eb="3">
      <t>ショウガッコウ</t>
    </rPh>
    <rPh sb="3" eb="4">
      <t>ヒ</t>
    </rPh>
    <phoneticPr fontId="2"/>
  </si>
  <si>
    <t>中学校費</t>
    <rPh sb="0" eb="3">
      <t>チュウガッコウ</t>
    </rPh>
    <rPh sb="3" eb="4">
      <t>ヒ</t>
    </rPh>
    <phoneticPr fontId="2"/>
  </si>
  <si>
    <t>幼稚園費</t>
    <rPh sb="0" eb="3">
      <t>ヨウチエン</t>
    </rPh>
    <rPh sb="3" eb="4">
      <t>ヒ</t>
    </rPh>
    <phoneticPr fontId="2"/>
  </si>
  <si>
    <t>保健体育費</t>
    <rPh sb="0" eb="2">
      <t>ホケン</t>
    </rPh>
    <rPh sb="2" eb="4">
      <t>タイイク</t>
    </rPh>
    <rPh sb="4" eb="5">
      <t>ヒ</t>
    </rPh>
    <phoneticPr fontId="2"/>
  </si>
  <si>
    <t xml:space="preserve">                （単位：千円 ％）</t>
    <rPh sb="17" eb="19">
      <t>タンイ</t>
    </rPh>
    <rPh sb="20" eb="22">
      <t>センエン</t>
    </rPh>
    <phoneticPr fontId="2"/>
  </si>
  <si>
    <t>　教育費当初予算の状況</t>
    <rPh sb="1" eb="3">
      <t>キョウイク</t>
    </rPh>
    <rPh sb="3" eb="4">
      <t>ヒ</t>
    </rPh>
    <rPh sb="4" eb="6">
      <t>トウショ</t>
    </rPh>
    <rPh sb="6" eb="8">
      <t>ヨサン</t>
    </rPh>
    <rPh sb="9" eb="11">
      <t>ジョウキョウ</t>
    </rPh>
    <phoneticPr fontId="2"/>
  </si>
  <si>
    <t>教育総務費</t>
    <rPh sb="0" eb="2">
      <t>キョウイク</t>
    </rPh>
    <rPh sb="2" eb="4">
      <t>ソウム</t>
    </rPh>
    <rPh sb="4" eb="5">
      <t>ヒ</t>
    </rPh>
    <phoneticPr fontId="2"/>
  </si>
  <si>
    <t>社会教育費</t>
    <rPh sb="0" eb="2">
      <t>シャカイ</t>
    </rPh>
    <rPh sb="2" eb="4">
      <t>キョウイク</t>
    </rPh>
    <rPh sb="4" eb="5">
      <t>ヒ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</si>
  <si>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</si>
  <si>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</si>
  <si>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教育振興費</t>
    <rPh sb="0" eb="5">
      <t>キョウイクシンコウヒ</t>
    </rPh>
    <phoneticPr fontId="2"/>
  </si>
  <si>
    <t>教育相談センター費</t>
    <rPh sb="0" eb="2">
      <t>キョウイク</t>
    </rPh>
    <rPh sb="2" eb="4">
      <t>ソウダン</t>
    </rPh>
    <rPh sb="8" eb="9">
      <t>ヒ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</si>
  <si>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</si>
  <si>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令和７年度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</si>
</sst>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);[Red]\(#,##0.0\)"/>
    <numFmt numFmtId="178" formatCode="#,##0.00_ "/>
    <numFmt numFmtId="179" formatCode="0.0_ "/>
    <numFmt numFmtId="180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0.5"/>
      <name val="BIZ UD明朝 Medium"/>
      <family val="1"/>
      <charset val="128"/>
    </font>
    <font>
      <sz val="11"/>
      <color theme="0" tint="-0.34998626667073579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177" fontId="1" fillId="0" borderId="0" xfId="1" applyNumberFormat="1" applyAlignment="1">
      <alignment vertical="center"/>
    </xf>
    <xf numFmtId="0" fontId="1" fillId="0" borderId="0" xfId="1" applyFill="1" applyAlignment="1">
      <alignment vertical="center"/>
    </xf>
    <xf numFmtId="0" fontId="4" fillId="0" borderId="16" xfId="1" applyFont="1" applyBorder="1" applyAlignment="1">
      <alignment horizontal="left" vertical="center"/>
    </xf>
    <xf numFmtId="0" fontId="5" fillId="0" borderId="16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18" xfId="1" applyFont="1" applyBorder="1" applyAlignment="1">
      <alignment horizontal="distributed" vertical="center" justifyLastLine="1"/>
    </xf>
    <xf numFmtId="0" fontId="6" fillId="0" borderId="17" xfId="1" applyFont="1" applyBorder="1" applyAlignment="1">
      <alignment horizontal="distributed" vertical="center" justifyLastLine="1"/>
    </xf>
    <xf numFmtId="0" fontId="6" fillId="0" borderId="19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0" fontId="6" fillId="5" borderId="23" xfId="1" applyFont="1" applyFill="1" applyBorder="1" applyAlignment="1">
      <alignment vertical="center"/>
    </xf>
    <xf numFmtId="0" fontId="7" fillId="5" borderId="21" xfId="1" applyFont="1" applyFill="1" applyBorder="1" applyAlignment="1">
      <alignment horizontal="left" vertical="center"/>
    </xf>
    <xf numFmtId="0" fontId="7" fillId="5" borderId="21" xfId="1" applyFont="1" applyFill="1" applyBorder="1" applyAlignment="1">
      <alignment horizontal="distributed" vertical="center"/>
    </xf>
    <xf numFmtId="0" fontId="6" fillId="5" borderId="22" xfId="1" applyFont="1" applyFill="1" applyBorder="1" applyAlignment="1">
      <alignment horizontal="distributed" vertical="center"/>
    </xf>
    <xf numFmtId="176" fontId="6" fillId="5" borderId="4" xfId="1" applyNumberFormat="1" applyFont="1" applyFill="1" applyBorder="1" applyAlignment="1">
      <alignment vertical="center"/>
    </xf>
    <xf numFmtId="177" fontId="6" fillId="5" borderId="4" xfId="1" applyNumberFormat="1" applyFont="1" applyFill="1" applyBorder="1" applyAlignment="1">
      <alignment vertical="center"/>
    </xf>
    <xf numFmtId="180" fontId="6" fillId="5" borderId="4" xfId="1" applyNumberFormat="1" applyFont="1" applyFill="1" applyBorder="1" applyAlignment="1">
      <alignment vertical="center"/>
    </xf>
    <xf numFmtId="0" fontId="6" fillId="5" borderId="24" xfId="1" applyFont="1" applyFill="1" applyBorder="1" applyAlignment="1">
      <alignment vertical="center"/>
    </xf>
    <xf numFmtId="178" fontId="7" fillId="5" borderId="0" xfId="1" applyNumberFormat="1" applyFont="1" applyFill="1" applyBorder="1" applyAlignment="1">
      <alignment horizontal="left" vertical="center"/>
    </xf>
    <xf numFmtId="178" fontId="7" fillId="0" borderId="10" xfId="1" applyNumberFormat="1" applyFont="1" applyFill="1" applyBorder="1" applyAlignment="1">
      <alignment horizontal="distributed" vertical="center"/>
    </xf>
    <xf numFmtId="0" fontId="7" fillId="0" borderId="11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/>
    </xf>
    <xf numFmtId="176" fontId="6" fillId="0" borderId="1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180" fontId="6" fillId="6" borderId="4" xfId="2" applyNumberFormat="1" applyFont="1" applyFill="1" applyBorder="1" applyAlignment="1">
      <alignment vertical="center"/>
    </xf>
    <xf numFmtId="0" fontId="7" fillId="5" borderId="0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distributed" vertical="center"/>
    </xf>
    <xf numFmtId="0" fontId="7" fillId="0" borderId="13" xfId="1" applyFont="1" applyFill="1" applyBorder="1" applyAlignment="1">
      <alignment horizontal="distributed" vertical="center"/>
    </xf>
    <xf numFmtId="0" fontId="6" fillId="2" borderId="6" xfId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80" fontId="6" fillId="6" borderId="2" xfId="1" applyNumberFormat="1" applyFont="1" applyFill="1" applyBorder="1" applyAlignment="1">
      <alignment vertical="center"/>
    </xf>
    <xf numFmtId="0" fontId="7" fillId="0" borderId="30" xfId="1" applyFont="1" applyFill="1" applyBorder="1" applyAlignment="1">
      <alignment horizontal="distributed" vertical="center"/>
    </xf>
    <xf numFmtId="0" fontId="7" fillId="0" borderId="27" xfId="1" applyFont="1" applyFill="1" applyBorder="1" applyAlignment="1">
      <alignment horizontal="distributed" vertical="center" shrinkToFit="1"/>
    </xf>
    <xf numFmtId="0" fontId="6" fillId="2" borderId="28" xfId="1" applyFont="1" applyFill="1" applyBorder="1" applyAlignment="1">
      <alignment horizontal="distributed" vertical="center"/>
    </xf>
    <xf numFmtId="176" fontId="6" fillId="0" borderId="9" xfId="1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180" fontId="6" fillId="6" borderId="2" xfId="2" applyNumberFormat="1" applyFont="1" applyFill="1" applyBorder="1" applyAlignment="1">
      <alignment vertical="center"/>
    </xf>
    <xf numFmtId="0" fontId="6" fillId="5" borderId="25" xfId="1" applyFont="1" applyFill="1" applyBorder="1" applyAlignment="1">
      <alignment vertical="center"/>
    </xf>
    <xf numFmtId="0" fontId="7" fillId="5" borderId="29" xfId="1" applyFont="1" applyFill="1" applyBorder="1" applyAlignment="1">
      <alignment horizontal="left" vertical="center"/>
    </xf>
    <xf numFmtId="0" fontId="7" fillId="0" borderId="14" xfId="1" applyFont="1" applyFill="1" applyBorder="1" applyAlignment="1">
      <alignment horizontal="distributed" vertical="center"/>
    </xf>
    <xf numFmtId="0" fontId="7" fillId="0" borderId="15" xfId="1" applyFont="1" applyFill="1" applyBorder="1" applyAlignment="1">
      <alignment horizontal="distributed" vertical="center" shrinkToFit="1"/>
    </xf>
    <xf numFmtId="0" fontId="6" fillId="2" borderId="7" xfId="1" applyFont="1" applyFill="1" applyBorder="1" applyAlignment="1">
      <alignment horizontal="distributed" vertical="center"/>
    </xf>
    <xf numFmtId="176" fontId="6" fillId="0" borderId="3" xfId="1" applyNumberFormat="1" applyFont="1" applyFill="1" applyBorder="1" applyAlignment="1">
      <alignment vertical="center"/>
    </xf>
    <xf numFmtId="180" fontId="6" fillId="6" borderId="3" xfId="1" applyNumberFormat="1" applyFont="1" applyFill="1" applyBorder="1" applyAlignment="1">
      <alignment vertical="center"/>
    </xf>
    <xf numFmtId="177" fontId="6" fillId="5" borderId="1" xfId="1" applyNumberFormat="1" applyFont="1" applyFill="1" applyBorder="1" applyAlignment="1">
      <alignment vertical="center"/>
    </xf>
    <xf numFmtId="0" fontId="7" fillId="0" borderId="10" xfId="1" applyFont="1" applyFill="1" applyBorder="1" applyAlignment="1">
      <alignment horizontal="distributed" vertical="center"/>
    </xf>
    <xf numFmtId="180" fontId="6" fillId="6" borderId="1" xfId="2" applyNumberFormat="1" applyFont="1" applyFill="1" applyBorder="1" applyAlignment="1">
      <alignment vertical="center"/>
    </xf>
    <xf numFmtId="0" fontId="7" fillId="5" borderId="16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distributed" vertical="center"/>
    </xf>
    <xf numFmtId="177" fontId="6" fillId="0" borderId="3" xfId="1" applyNumberFormat="1" applyFont="1" applyFill="1" applyBorder="1" applyAlignment="1">
      <alignment vertical="center"/>
    </xf>
    <xf numFmtId="180" fontId="6" fillId="6" borderId="1" xfId="1" applyNumberFormat="1" applyFont="1" applyFill="1" applyBorder="1" applyAlignment="1">
      <alignment vertical="center"/>
    </xf>
    <xf numFmtId="180" fontId="6" fillId="6" borderId="3" xfId="2" applyNumberFormat="1" applyFont="1" applyFill="1" applyBorder="1" applyAlignment="1">
      <alignment vertical="center"/>
    </xf>
    <xf numFmtId="0" fontId="7" fillId="3" borderId="21" xfId="1" applyFont="1" applyFill="1" applyBorder="1" applyAlignment="1">
      <alignment horizontal="distributed" vertical="center"/>
    </xf>
    <xf numFmtId="0" fontId="6" fillId="3" borderId="22" xfId="1" applyFont="1" applyFill="1" applyBorder="1" applyAlignment="1">
      <alignment horizontal="distributed" vertical="center"/>
    </xf>
    <xf numFmtId="176" fontId="6" fillId="3" borderId="8" xfId="1" applyNumberFormat="1" applyFont="1" applyFill="1" applyBorder="1" applyAlignment="1">
      <alignment vertical="center"/>
    </xf>
    <xf numFmtId="177" fontId="6" fillId="3" borderId="1" xfId="1" applyNumberFormat="1" applyFont="1" applyFill="1" applyBorder="1" applyAlignment="1">
      <alignment vertical="center"/>
    </xf>
    <xf numFmtId="176" fontId="6" fillId="0" borderId="20" xfId="1" applyNumberFormat="1" applyFont="1" applyFill="1" applyBorder="1" applyAlignment="1">
      <alignment vertical="center"/>
    </xf>
    <xf numFmtId="180" fontId="6" fillId="5" borderId="4" xfId="2" applyNumberFormat="1" applyFont="1" applyFill="1" applyBorder="1" applyAlignment="1">
      <alignment vertical="center"/>
    </xf>
    <xf numFmtId="179" fontId="7" fillId="0" borderId="15" xfId="1" applyNumberFormat="1" applyFont="1" applyFill="1" applyBorder="1" applyAlignment="1">
      <alignment horizontal="distributed" vertical="center"/>
    </xf>
    <xf numFmtId="179" fontId="6" fillId="2" borderId="7" xfId="1" applyNumberFormat="1" applyFont="1" applyFill="1" applyBorder="1" applyAlignment="1">
      <alignment horizontal="distributed" vertical="center"/>
    </xf>
    <xf numFmtId="0" fontId="6" fillId="0" borderId="5" xfId="1" applyFont="1" applyFill="1" applyBorder="1" applyAlignment="1">
      <alignment horizontal="distributed" vertical="center"/>
    </xf>
    <xf numFmtId="0" fontId="8" fillId="0" borderId="0" xfId="1" applyFont="1" applyBorder="1" applyAlignment="1">
      <alignment horizontal="center" vertical="center"/>
    </xf>
    <xf numFmtId="176" fontId="8" fillId="0" borderId="0" xfId="0" applyNumberFormat="1" applyFont="1" applyBorder="1">
      <alignment vertical="center"/>
    </xf>
    <xf numFmtId="0" fontId="6" fillId="0" borderId="6" xfId="1" applyFont="1" applyFill="1" applyBorder="1" applyAlignment="1">
      <alignment horizontal="distributed" vertical="center"/>
    </xf>
    <xf numFmtId="0" fontId="8" fillId="0" borderId="0" xfId="0" applyFont="1" applyBorder="1">
      <alignment vertical="center"/>
    </xf>
    <xf numFmtId="38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7" fillId="5" borderId="0" xfId="1" applyFont="1" applyFill="1" applyBorder="1" applyAlignment="1">
      <alignment horizontal="distributed" vertical="center"/>
    </xf>
    <xf numFmtId="0" fontId="6" fillId="5" borderId="26" xfId="1" applyFont="1" applyFill="1" applyBorder="1" applyAlignment="1">
      <alignment horizontal="distributed" vertical="center"/>
    </xf>
    <xf numFmtId="176" fontId="6" fillId="5" borderId="8" xfId="1" applyNumberFormat="1" applyFont="1" applyFill="1" applyBorder="1" applyAlignment="1">
      <alignment vertical="center"/>
    </xf>
    <xf numFmtId="0" fontId="6" fillId="5" borderId="0" xfId="1" applyFont="1" applyFill="1" applyAlignment="1">
      <alignment vertical="center"/>
    </xf>
    <xf numFmtId="0" fontId="7" fillId="5" borderId="25" xfId="1" applyFont="1" applyFill="1" applyBorder="1" applyAlignment="1">
      <alignment horizontal="left" vertical="center"/>
    </xf>
    <xf numFmtId="0" fontId="6" fillId="4" borderId="18" xfId="1" applyFont="1" applyFill="1" applyBorder="1" applyAlignment="1">
      <alignment horizontal="distributed" vertical="center" justifyLastLine="1"/>
    </xf>
    <xf numFmtId="0" fontId="6" fillId="4" borderId="17" xfId="1" applyFont="1" applyFill="1" applyBorder="1" applyAlignment="1">
      <alignment horizontal="distributed" vertical="center" justifyLastLine="1"/>
    </xf>
    <xf numFmtId="0" fontId="6" fillId="4" borderId="19" xfId="1" applyFont="1" applyFill="1" applyBorder="1" applyAlignment="1">
      <alignment horizontal="distributed" vertical="center" justifyLastLine="1"/>
    </xf>
    <xf numFmtId="176" fontId="6" fillId="4" borderId="8" xfId="1" applyNumberFormat="1" applyFont="1" applyFill="1" applyBorder="1" applyAlignment="1">
      <alignment vertical="center"/>
    </xf>
    <xf numFmtId="177" fontId="6" fillId="4" borderId="8" xfId="1" applyNumberFormat="1" applyFont="1" applyFill="1" applyBorder="1" applyAlignment="1">
      <alignment vertical="center"/>
    </xf>
    <xf numFmtId="180" fontId="6" fillId="4" borderId="8" xfId="1" applyNumberFormat="1" applyFont="1" applyFill="1" applyBorder="1" applyAlignment="1">
      <alignment vertical="center"/>
    </xf>
  </cellXfs>
  <cellStyles count="3">
    <cellStyle name="パーセント" xfId="2" builtinId="5"/>
    <cellStyle name="標準" xfId="0" builtinId="0"/>
    <cellStyle name="標準_10頁教育予算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34642356241234E-2"/>
          <c:y val="1.7291066282420751E-2"/>
          <c:w val="0.91304347826086951"/>
          <c:h val="0.90489913544668588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教育費当初予算の状況!$M$15</c:f>
              <c:strCache>
                <c:ptCount val="1"/>
                <c:pt idx="0">
                  <c:v>1.88 </c:v>
                </c:pt>
              </c:strCache>
            </c:strRef>
          </c:tx>
          <c:invertIfNegative val="0"/>
          <c:cat>
            <c:numRef>
              <c:f>教育費当初予算の状況!$L$16:$L$22</c:f>
              <c:numCache>
                <c:formatCode>#,##0_ </c:formatCode>
                <c:ptCount val="3"/>
                <c:pt idx="0">
                  <c:v>589884</c:v>
                </c:pt>
                <c:pt idx="1">
                  <c:v>589790</c:v>
                </c:pt>
                <c:pt idx="2">
                  <c:v>94</c:v>
                </c:pt>
              </c:numCache>
            </c:numRef>
          </c:cat>
          <c:val>
            <c:numRef>
              <c:f>教育費当初予算の状況!$M$16:$M$22</c:f>
              <c:numCache>
                <c:formatCode>0.00_ </c:formatCode>
                <c:ptCount val="3"/>
                <c:pt idx="0">
                  <c:v>6.8214050139554079</c:v>
                </c:pt>
                <c:pt idx="1">
                  <c:v>6.8203180001165649</c:v>
                </c:pt>
                <c:pt idx="2">
                  <c:v>1.0870138388425663E-3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3-480C-BF51-8C63A4A467A1}"/>
            </c:ext>
          </c:extLst>
        </c:ser>
        <c:ser>
          <c:idx val="0"/>
          <c:order val="1"/>
          <c:tx>
            <c:strRef>
              <c:f>教育費当初予算の状況!$N$24</c:f>
              <c:strCache>
                <c:ptCount val="1"/>
              </c:strCache>
            </c:strRef>
          </c:tx>
          <c:invertIfNegative val="0"/>
          <c:cat>
            <c:numRef>
              <c:f>教育費当初予算の状況!$L$16:$L$22</c:f>
              <c:numCache>
                <c:formatCode>#,##0_ </c:formatCode>
                <c:ptCount val="3"/>
                <c:pt idx="0">
                  <c:v>589884</c:v>
                </c:pt>
                <c:pt idx="1">
                  <c:v>589790</c:v>
                </c:pt>
                <c:pt idx="2">
                  <c:v>94</c:v>
                </c:pt>
              </c:numCache>
            </c:numRef>
          </c:cat>
          <c:val>
            <c:numRef>
              <c:f>教育費当初予算の状況!$N$25:$N$30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3-480C-BF51-8C63A4A467A1}"/>
            </c:ext>
          </c:extLst>
        </c:ser>
        <c:ser>
          <c:idx val="1"/>
          <c:order val="2"/>
          <c:tx>
            <c:v>②予算費目別対比!#REF!</c:v>
          </c:tx>
          <c:invertIfNegative val="0"/>
          <c:cat>
            <c:numRef>
              <c:f>教育費当初予算の状況!$L$16:$L$22</c:f>
              <c:numCache>
                <c:formatCode>#,##0_ </c:formatCode>
                <c:ptCount val="3"/>
                <c:pt idx="0">
                  <c:v>589884</c:v>
                </c:pt>
                <c:pt idx="1">
                  <c:v>589790</c:v>
                </c:pt>
                <c:pt idx="2">
                  <c:v>94</c:v>
                </c:pt>
              </c:numCache>
            </c:numRef>
          </c:cat>
          <c:val>
            <c:numRef>
              <c:f>②予算費目別対比!#REF!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3-480C-BF51-8C63A4A46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2998464"/>
        <c:axId val="1"/>
        <c:axId val="0"/>
      </c:bar3DChart>
      <c:catAx>
        <c:axId val="222998464"/>
        <c:scaling>
          <c:orientation val="minMax"/>
        </c:scaling>
        <c:delete val="0"/>
        <c:axPos val="b"/>
        <c:numFmt formatCode="#,##0_ 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998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490642692651933"/>
          <c:y val="0.11696340709704865"/>
          <c:w val="0.15783167908609119"/>
          <c:h val="0.249460377085891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346423562412382E-2"/>
          <c:y val="1.7291066282420751E-2"/>
          <c:w val="0.91304347826086962"/>
          <c:h val="0.9048991354466861"/>
        </c:manualLayout>
      </c:layout>
      <c:bar3DChart>
        <c:barDir val="col"/>
        <c:grouping val="clustered"/>
        <c:varyColors val="0"/>
        <c:ser>
          <c:idx val="3"/>
          <c:order val="0"/>
          <c:tx>
            <c:v>②予算費目別対比!#REF!</c:v>
          </c:tx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②予算費目別対比!#REF!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2-4918-986F-732E390D98D4}"/>
            </c:ext>
          </c:extLst>
        </c:ser>
        <c:ser>
          <c:idx val="0"/>
          <c:order val="1"/>
          <c:tx>
            <c:strRef>
              <c:f>教育費当初予算の状況!#REF!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2-4918-986F-732E390D98D4}"/>
            </c:ext>
          </c:extLst>
        </c:ser>
        <c:ser>
          <c:idx val="1"/>
          <c:order val="2"/>
          <c:tx>
            <c:strRef>
              <c:f>②教育費当初予算の状況!#REF!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教育費当初予算の状況!$O$25:$O$30</c:f>
              <c:numCache>
                <c:formatCode>#,##0_ </c:formatCode>
                <c:ptCount val="6"/>
                <c:pt idx="0">
                  <c:v>723722</c:v>
                </c:pt>
                <c:pt idx="1">
                  <c:v>901085</c:v>
                </c:pt>
                <c:pt idx="2">
                  <c:v>443824</c:v>
                </c:pt>
                <c:pt idx="3">
                  <c:v>360655</c:v>
                </c:pt>
                <c:pt idx="4">
                  <c:v>673456</c:v>
                </c:pt>
                <c:pt idx="5">
                  <c:v>1435551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2-4918-986F-732E390D98D4}"/>
            </c:ext>
          </c:extLst>
        </c:ser>
        <c:ser>
          <c:idx val="2"/>
          <c:order val="3"/>
          <c:tx>
            <c:strRef>
              <c:f>教育費当初予算の状況!$O$24</c:f>
              <c:strCache>
                <c:ptCount val="1"/>
                <c:pt idx="0">
                  <c:v>令和４年度</c:v>
                </c:pt>
              </c:strCache>
            </c:strRef>
          </c:tx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教育費当初予算の状況!$P$25:$P$30</c:f>
              <c:numCache>
                <c:formatCode>#,##0_ </c:formatCode>
                <c:ptCount val="6"/>
                <c:pt idx="0">
                  <c:v>1991900</c:v>
                </c:pt>
                <c:pt idx="1">
                  <c:v>846130</c:v>
                </c:pt>
                <c:pt idx="2">
                  <c:v>411664</c:v>
                </c:pt>
                <c:pt idx="3">
                  <c:v>357861</c:v>
                </c:pt>
                <c:pt idx="4">
                  <c:v>929775</c:v>
                </c:pt>
                <c:pt idx="5">
                  <c:v>4326310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A2-4918-986F-732E390D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3000432"/>
        <c:axId val="1"/>
        <c:axId val="0"/>
      </c:bar3DChart>
      <c:catAx>
        <c:axId val="22300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000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664641175436195"/>
          <c:y val="2.614815349916123E-2"/>
          <c:w val="0.1791715675739044"/>
          <c:h val="0.24946037708589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34642356241234E-2"/>
          <c:y val="1.7291066282420751E-2"/>
          <c:w val="0.91304347826086951"/>
          <c:h val="0.90489913544668588"/>
        </c:manualLayout>
      </c:layout>
      <c:bar3DChart>
        <c:barDir val="col"/>
        <c:grouping val="clustered"/>
        <c:varyColors val="0"/>
        <c:ser>
          <c:idx val="3"/>
          <c:order val="0"/>
          <c:tx>
            <c:v>#REF!</c:v>
          </c:tx>
          <c:invertIfNegative val="0"/>
          <c:cat>
            <c:numLit>
              <c:formatCode>General</c:formatCode>
              <c:ptCount val="7"/>
            </c:numLit>
          </c:cat>
          <c:val>
            <c:numLit>
              <c:formatCode>General</c:formatCode>
              <c:ptCount val="7"/>
            </c:numLit>
          </c:val>
          <c:extLst>
            <c:ext xmlns:c16="http://schemas.microsoft.com/office/drawing/2014/chart" uri="{C3380CC4-5D6E-409C-BE32-E72D297353CC}">
              <c16:uniqueId val="{00000000-2DA4-4593-AEB5-65FC3A60147D}"/>
            </c:ext>
          </c:extLst>
        </c:ser>
        <c:ser>
          <c:idx val="0"/>
          <c:order val="1"/>
          <c:tx>
            <c:v>#REF!</c:v>
          </c:tx>
          <c:invertIfNegative val="0"/>
          <c:cat>
            <c:numLit>
              <c:formatCode>General</c:formatCode>
              <c:ptCount val="7"/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A4-4593-AEB5-65FC3A60147D}"/>
            </c:ext>
          </c:extLst>
        </c:ser>
        <c:ser>
          <c:idx val="1"/>
          <c:order val="2"/>
          <c:tx>
            <c:v>②予算費目別対比!#REF!</c:v>
          </c:tx>
          <c:invertIfNegative val="0"/>
          <c:cat>
            <c:numLit>
              <c:formatCode>General</c:formatCode>
              <c:ptCount val="7"/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DA4-4593-AEB5-65FC3A601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7514976"/>
        <c:axId val="1"/>
        <c:axId val="0"/>
      </c:bar3DChart>
      <c:catAx>
        <c:axId val="357514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7514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490642692651933"/>
          <c:y val="0.11696340709704865"/>
          <c:w val="0.15783167908609119"/>
          <c:h val="0.249460377085891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346423562412382E-2"/>
          <c:y val="1.7291066282420751E-2"/>
          <c:w val="0.91304347826086962"/>
          <c:h val="0.90489913544668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教育費当初予算の状況!$O$24</c:f>
              <c:strCache>
                <c:ptCount val="1"/>
                <c:pt idx="0">
                  <c:v>令和４年度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教育費当初予算の状況!$O$25:$O$30</c:f>
              <c:numCache>
                <c:formatCode>#,##0_ </c:formatCode>
                <c:ptCount val="6"/>
                <c:pt idx="0">
                  <c:v>723722</c:v>
                </c:pt>
                <c:pt idx="1">
                  <c:v>901085</c:v>
                </c:pt>
                <c:pt idx="2">
                  <c:v>443824</c:v>
                </c:pt>
                <c:pt idx="3">
                  <c:v>360655</c:v>
                </c:pt>
                <c:pt idx="4">
                  <c:v>673456</c:v>
                </c:pt>
                <c:pt idx="5">
                  <c:v>1435551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7-4B24-B30F-3A85790D54FD}"/>
            </c:ext>
          </c:extLst>
        </c:ser>
        <c:ser>
          <c:idx val="1"/>
          <c:order val="1"/>
          <c:tx>
            <c:strRef>
              <c:f>教育費当初予算の状況!$P$24</c:f>
              <c:strCache>
                <c:ptCount val="1"/>
                <c:pt idx="0">
                  <c:v>令和５年度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教育費当初予算の状況!$P$25:$P$30</c:f>
              <c:numCache>
                <c:formatCode>#,##0_ </c:formatCode>
                <c:ptCount val="6"/>
                <c:pt idx="0">
                  <c:v>1991900</c:v>
                </c:pt>
                <c:pt idx="1">
                  <c:v>846130</c:v>
                </c:pt>
                <c:pt idx="2">
                  <c:v>411664</c:v>
                </c:pt>
                <c:pt idx="3">
                  <c:v>357861</c:v>
                </c:pt>
                <c:pt idx="4">
                  <c:v>929775</c:v>
                </c:pt>
                <c:pt idx="5">
                  <c:v>4326310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47-4B24-B30F-3A85790D54FD}"/>
            </c:ext>
          </c:extLst>
        </c:ser>
        <c:ser>
          <c:idx val="2"/>
          <c:order val="2"/>
          <c:tx>
            <c:strRef>
              <c:f>教育費当初予算の状況!$Q$24</c:f>
              <c:strCache>
                <c:ptCount val="1"/>
                <c:pt idx="0">
                  <c:v>令和６年度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教育費当初予算の状況!$Q$25:$Q$30</c:f>
              <c:numCache>
                <c:formatCode>#,##0_ </c:formatCode>
                <c:ptCount val="6"/>
                <c:pt idx="0">
                  <c:v>1245214</c:v>
                </c:pt>
                <c:pt idx="1">
                  <c:v>827564</c:v>
                </c:pt>
                <c:pt idx="2">
                  <c:v>472560</c:v>
                </c:pt>
                <c:pt idx="3">
                  <c:v>387905</c:v>
                </c:pt>
                <c:pt idx="4">
                  <c:v>2729026</c:v>
                </c:pt>
                <c:pt idx="5">
                  <c:v>2510082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47-4B24-B30F-3A85790D54FD}"/>
            </c:ext>
          </c:extLst>
        </c:ser>
        <c:ser>
          <c:idx val="3"/>
          <c:order val="3"/>
          <c:tx>
            <c:strRef>
              <c:f>教育費当初予算の状況!$R$24</c:f>
              <c:strCache>
                <c:ptCount val="1"/>
                <c:pt idx="0">
                  <c:v>令和７年度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教育費当初予算の状況!$N$25:$N$30</c:f>
              <c:strCache>
                <c:ptCount val="6"/>
                <c:pt idx="0">
                  <c:v>教育総務費</c:v>
                </c:pt>
                <c:pt idx="1">
                  <c:v>小学校費</c:v>
                </c:pt>
                <c:pt idx="2">
                  <c:v>中学校費</c:v>
                </c:pt>
                <c:pt idx="3">
                  <c:v>幼稚園費</c:v>
                </c:pt>
                <c:pt idx="4">
                  <c:v>社会教育費</c:v>
                </c:pt>
                <c:pt idx="5">
                  <c:v>保健体育費</c:v>
                </c:pt>
              </c:strCache>
            </c:strRef>
          </c:cat>
          <c:val>
            <c:numRef>
              <c:f>教育費当初予算の状況!$R$25:$R$30</c:f>
              <c:numCache>
                <c:formatCode>#,##0_ </c:formatCode>
                <c:ptCount val="6"/>
                <c:pt idx="0">
                  <c:v>745755</c:v>
                </c:pt>
                <c:pt idx="1">
                  <c:v>813008</c:v>
                </c:pt>
                <c:pt idx="2">
                  <c:v>682473</c:v>
                </c:pt>
                <c:pt idx="3">
                  <c:v>589884</c:v>
                </c:pt>
                <c:pt idx="4">
                  <c:v>3428100</c:v>
                </c:pt>
                <c:pt idx="5">
                  <c:v>2388324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7-4220-9ABA-9D99EC4C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7516944"/>
        <c:axId val="1"/>
        <c:axId val="0"/>
      </c:bar3DChart>
      <c:catAx>
        <c:axId val="35751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+mj-ea"/>
                <a:ea typeface="+mj-ea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7516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870896100766564"/>
          <c:y val="4.6560556077279332E-2"/>
          <c:w val="0.14320031252960821"/>
          <c:h val="0.31611709086822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+mj-ea"/>
              <a:ea typeface="+mj-ea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一般会計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41,000,000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教育費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4,430,694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　　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10.8 %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教育総務費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631,364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小学校費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1,440,053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中学校費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243,183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高等学校費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513,635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幼稚園費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454,790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社会教育費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501,759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保健体育費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645,910</a:t>
          </a:r>
        </a:p>
      </xdr:txBody>
    </xdr:sp>
    <xdr:clientData/>
  </xdr:twoCellAnchor>
  <xdr:twoCellAnchor>
    <xdr:from>
      <xdr:col>0</xdr:col>
      <xdr:colOff>57150</xdr:colOff>
      <xdr:row>39</xdr:row>
      <xdr:rowOff>66675</xdr:rowOff>
    </xdr:from>
    <xdr:to>
      <xdr:col>6</xdr:col>
      <xdr:colOff>590550</xdr:colOff>
      <xdr:row>55</xdr:row>
      <xdr:rowOff>95250</xdr:rowOff>
    </xdr:to>
    <xdr:graphicFrame macro="">
      <xdr:nvGraphicFramePr>
        <xdr:cNvPr id="4069745" name="Chart 10">
          <a:extLst>
            <a:ext uri="{FF2B5EF4-FFF2-40B4-BE49-F238E27FC236}">
              <a16:creationId xmlns:a16="http://schemas.microsoft.com/office/drawing/2014/main" id="{00000000-0008-0000-0100-00007119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一般会計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41,000,000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教育費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4,430,694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　　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10.8 %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教育総務費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631,364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小学校費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1,440,053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中学校費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243,183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高等学校費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513,635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幼稚園費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454,790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社会教育費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501,759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保健体育費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645,910</a:t>
          </a:r>
        </a:p>
      </xdr:txBody>
    </xdr:sp>
    <xdr:clientData/>
  </xdr:twoCellAnchor>
  <xdr:twoCellAnchor>
    <xdr:from>
      <xdr:col>0</xdr:col>
      <xdr:colOff>57150</xdr:colOff>
      <xdr:row>39</xdr:row>
      <xdr:rowOff>66675</xdr:rowOff>
    </xdr:from>
    <xdr:to>
      <xdr:col>9</xdr:col>
      <xdr:colOff>933450</xdr:colOff>
      <xdr:row>55</xdr:row>
      <xdr:rowOff>95250</xdr:rowOff>
    </xdr:to>
    <xdr:graphicFrame macro="">
      <xdr:nvGraphicFramePr>
        <xdr:cNvPr id="4069755" name="Chart 10">
          <a:extLst>
            <a:ext uri="{FF2B5EF4-FFF2-40B4-BE49-F238E27FC236}">
              <a16:creationId xmlns:a16="http://schemas.microsoft.com/office/drawing/2014/main" id="{00000000-0008-0000-0100-00007B19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一般会計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41,000,000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教育費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4,430,694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　　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10.8 %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教育総務費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631,364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小学校費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1,440,053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中学校費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243,183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高等学校費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513,635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幼稚園費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454,790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社会教育費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501,759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保健体育費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645,910</a:t>
          </a:r>
        </a:p>
      </xdr:txBody>
    </xdr:sp>
    <xdr:clientData/>
  </xdr:twoCellAnchor>
  <xdr:twoCellAnchor>
    <xdr:from>
      <xdr:col>0</xdr:col>
      <xdr:colOff>57150</xdr:colOff>
      <xdr:row>39</xdr:row>
      <xdr:rowOff>66675</xdr:rowOff>
    </xdr:from>
    <xdr:to>
      <xdr:col>6</xdr:col>
      <xdr:colOff>590550</xdr:colOff>
      <xdr:row>55</xdr:row>
      <xdr:rowOff>95250</xdr:rowOff>
    </xdr:to>
    <xdr:graphicFrame macro="">
      <xdr:nvGraphicFramePr>
        <xdr:cNvPr id="4069765" name="Chart 10">
          <a:extLst>
            <a:ext uri="{FF2B5EF4-FFF2-40B4-BE49-F238E27FC236}">
              <a16:creationId xmlns:a16="http://schemas.microsoft.com/office/drawing/2014/main" id="{00000000-0008-0000-0100-00008519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一般会計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41,000,000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教育費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4,430,694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　　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10.8 %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教育総務費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631,364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小学校費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1,440,053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中学校費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243,183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高等学校費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513,635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幼稚園費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454,790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社会教育費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501,759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85725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保健体育費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645,910</a:t>
          </a:r>
        </a:p>
      </xdr:txBody>
    </xdr:sp>
    <xdr:clientData/>
  </xdr:twoCellAnchor>
  <xdr:twoCellAnchor>
    <xdr:from>
      <xdr:col>0</xdr:col>
      <xdr:colOff>57150</xdr:colOff>
      <xdr:row>39</xdr:row>
      <xdr:rowOff>66675</xdr:rowOff>
    </xdr:from>
    <xdr:to>
      <xdr:col>9</xdr:col>
      <xdr:colOff>933450</xdr:colOff>
      <xdr:row>55</xdr:row>
      <xdr:rowOff>95250</xdr:rowOff>
    </xdr:to>
    <xdr:graphicFrame macro="">
      <xdr:nvGraphicFramePr>
        <xdr:cNvPr id="4069775" name="Chart 10">
          <a:extLst>
            <a:ext uri="{FF2B5EF4-FFF2-40B4-BE49-F238E27FC236}">
              <a16:creationId xmlns:a16="http://schemas.microsoft.com/office/drawing/2014/main" id="{00000000-0008-0000-0100-00008F19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1:R47"/>
  <sheetViews>
    <sheetView showGridLines="0" tabSelected="1" view="pageBreakPreview" zoomScaleNormal="100" zoomScaleSheetLayoutView="100" workbookViewId="0">
      <selection activeCell="L37" sqref="L37"/>
    </sheetView>
  </sheetViews>
  <sheetFormatPr defaultRowHeight="15" customHeight="1" x14ac:dyDescent="0.15"/>
  <cols>
    <col min="1" max="1" width="1.125" style="4" customWidth="1"/>
    <col min="2" max="2" width="1.25" style="1" customWidth="1"/>
    <col min="3" max="3" width="0.875" style="1" customWidth="1"/>
    <col min="4" max="4" width="18.25" style="1" bestFit="1" customWidth="1"/>
    <col min="5" max="5" width="0.875" style="1" customWidth="1"/>
    <col min="6" max="6" width="13.625" customWidth="1"/>
    <col min="7" max="7" width="8.75" customWidth="1"/>
    <col min="8" max="8" width="13.625" customWidth="1"/>
    <col min="9" max="9" width="8.75" customWidth="1"/>
    <col min="10" max="10" width="13.625" customWidth="1"/>
    <col min="11" max="11" width="8.75" customWidth="1"/>
    <col min="12" max="12" width="13.625" customWidth="1"/>
    <col min="13" max="13" width="8.75" customWidth="1"/>
    <col min="14" max="20" width="0.25" customWidth="1"/>
  </cols>
  <sheetData>
    <row r="1" spans="1:13" s="7" customFormat="1" ht="18" customHeight="1" x14ac:dyDescent="0.15">
      <c r="A1" s="5" t="s">
        <v>31</v>
      </c>
      <c r="B1" s="5"/>
      <c r="C1" s="5"/>
      <c r="D1" s="5"/>
      <c r="E1" s="5"/>
      <c r="F1" s="5"/>
      <c r="G1" s="5"/>
      <c r="H1" s="5"/>
      <c r="I1" s="5"/>
      <c r="J1" s="6"/>
      <c r="K1" s="6"/>
      <c r="L1" s="6" t="s">
        <v>30</v>
      </c>
      <c r="M1" s="6"/>
    </row>
    <row r="2" spans="1:13" s="7" customFormat="1" ht="18" customHeight="1" x14ac:dyDescent="0.15">
      <c r="A2" s="8" t="s">
        <v>23</v>
      </c>
      <c r="B2" s="9"/>
      <c r="C2" s="9"/>
      <c r="D2" s="9"/>
      <c r="E2" s="10"/>
      <c r="F2" s="11" t="s">
        <v>34</v>
      </c>
      <c r="G2" s="12" t="s">
        <v>24</v>
      </c>
      <c r="H2" s="11" t="s">
        <v>35</v>
      </c>
      <c r="I2" s="12" t="s">
        <v>24</v>
      </c>
      <c r="J2" s="11" t="s">
        <v>38</v>
      </c>
      <c r="K2" s="12" t="s">
        <v>24</v>
      </c>
      <c r="L2" s="11" t="s">
        <v>39</v>
      </c>
      <c r="M2" s="12" t="s">
        <v>24</v>
      </c>
    </row>
    <row r="3" spans="1:13" s="7" customFormat="1" ht="18" customHeight="1" x14ac:dyDescent="0.15">
      <c r="A3" s="13"/>
      <c r="B3" s="14" t="s">
        <v>25</v>
      </c>
      <c r="C3" s="15"/>
      <c r="D3" s="15"/>
      <c r="E3" s="16"/>
      <c r="F3" s="17">
        <v>723722</v>
      </c>
      <c r="G3" s="18">
        <v>15.947009150797447</v>
      </c>
      <c r="H3" s="17">
        <v>1991900</v>
      </c>
      <c r="I3" s="18">
        <v>22.472708729145136</v>
      </c>
      <c r="J3" s="17">
        <f>SUM(J4:J9)</f>
        <v>1245214</v>
      </c>
      <c r="K3" s="19">
        <f>J3/J37*100</f>
        <v>15.236912854085686</v>
      </c>
      <c r="L3" s="17">
        <f>SUM(L4:L9)</f>
        <v>745755</v>
      </c>
      <c r="M3" s="19">
        <f>L3/L37*100</f>
        <v>8.623893674319552</v>
      </c>
    </row>
    <row r="4" spans="1:13" s="7" customFormat="1" ht="18" customHeight="1" x14ac:dyDescent="0.15">
      <c r="A4" s="20"/>
      <c r="B4" s="21"/>
      <c r="C4" s="22"/>
      <c r="D4" s="23" t="s">
        <v>2</v>
      </c>
      <c r="E4" s="24"/>
      <c r="F4" s="25">
        <v>3577</v>
      </c>
      <c r="G4" s="26">
        <v>7.8818181197203435E-2</v>
      </c>
      <c r="H4" s="25">
        <v>4041</v>
      </c>
      <c r="I4" s="26">
        <v>4.559075052687158E-2</v>
      </c>
      <c r="J4" s="25">
        <v>4221</v>
      </c>
      <c r="K4" s="27">
        <f>J4/J37*100</f>
        <v>5.1649763941857121E-2</v>
      </c>
      <c r="L4" s="25">
        <v>4137</v>
      </c>
      <c r="M4" s="27">
        <f>L4/L37*100</f>
        <v>4.7840172886081875E-2</v>
      </c>
    </row>
    <row r="5" spans="1:13" s="7" customFormat="1" ht="18" customHeight="1" x14ac:dyDescent="0.15">
      <c r="A5" s="20"/>
      <c r="B5" s="28"/>
      <c r="C5" s="29"/>
      <c r="D5" s="30" t="s">
        <v>3</v>
      </c>
      <c r="E5" s="31"/>
      <c r="F5" s="32">
        <v>521986</v>
      </c>
      <c r="G5" s="33">
        <v>11.501813567347899</v>
      </c>
      <c r="H5" s="32">
        <v>472951</v>
      </c>
      <c r="I5" s="33">
        <v>5.3358552468286167</v>
      </c>
      <c r="J5" s="32">
        <v>453458</v>
      </c>
      <c r="K5" s="34">
        <f>J5/J37*100</f>
        <v>5.5486848276585281</v>
      </c>
      <c r="L5" s="32">
        <v>458706</v>
      </c>
      <c r="M5" s="34">
        <f>L5/L37*100</f>
        <v>5.3044656378735979</v>
      </c>
    </row>
    <row r="6" spans="1:13" s="7" customFormat="1" ht="18" customHeight="1" x14ac:dyDescent="0.15">
      <c r="A6" s="20"/>
      <c r="B6" s="28"/>
      <c r="C6" s="29"/>
      <c r="D6" s="30" t="s">
        <v>4</v>
      </c>
      <c r="E6" s="31"/>
      <c r="F6" s="32">
        <v>178348</v>
      </c>
      <c r="G6" s="33">
        <v>3.9298476321383391</v>
      </c>
      <c r="H6" s="32">
        <v>190596</v>
      </c>
      <c r="I6" s="33">
        <v>2.1503129639741685</v>
      </c>
      <c r="J6" s="32">
        <v>227811</v>
      </c>
      <c r="K6" s="34">
        <f>J6/J37*100</f>
        <v>2.7875821780048362</v>
      </c>
      <c r="L6" s="32">
        <v>251705</v>
      </c>
      <c r="M6" s="34">
        <f>L6/L37*100</f>
        <v>2.9107108330411502</v>
      </c>
    </row>
    <row r="7" spans="1:13" s="7" customFormat="1" ht="18" customHeight="1" x14ac:dyDescent="0.15">
      <c r="A7" s="20"/>
      <c r="B7" s="28"/>
      <c r="C7" s="29"/>
      <c r="D7" s="30" t="s">
        <v>5</v>
      </c>
      <c r="E7" s="31"/>
      <c r="F7" s="32">
        <v>2000</v>
      </c>
      <c r="G7" s="33">
        <v>4.4069433154712574E-2</v>
      </c>
      <c r="H7" s="32">
        <v>7913</v>
      </c>
      <c r="I7" s="33">
        <v>8.9274835169298392E-2</v>
      </c>
      <c r="J7" s="32">
        <v>9209</v>
      </c>
      <c r="K7" s="34">
        <f>J7/J37*100</f>
        <v>0.11268483206362527</v>
      </c>
      <c r="L7" s="32">
        <v>9668</v>
      </c>
      <c r="M7" s="34">
        <f>L7/L37*100</f>
        <v>0.11180052972265882</v>
      </c>
    </row>
    <row r="8" spans="1:13" s="7" customFormat="1" ht="18" customHeight="1" x14ac:dyDescent="0.15">
      <c r="A8" s="20"/>
      <c r="B8" s="28"/>
      <c r="C8" s="35"/>
      <c r="D8" s="36" t="s">
        <v>37</v>
      </c>
      <c r="E8" s="37"/>
      <c r="F8" s="38">
        <v>17811</v>
      </c>
      <c r="G8" s="39">
        <v>0.39246033695929289</v>
      </c>
      <c r="H8" s="38">
        <v>17699</v>
      </c>
      <c r="I8" s="39">
        <v>0.19968094372063849</v>
      </c>
      <c r="J8" s="38">
        <v>21499</v>
      </c>
      <c r="K8" s="40">
        <f>J8/J37*100</f>
        <v>0.26306995379909648</v>
      </c>
      <c r="L8" s="38">
        <v>21539</v>
      </c>
      <c r="M8" s="40">
        <f>L8/L37*100</f>
        <v>0.24907650079606419</v>
      </c>
    </row>
    <row r="9" spans="1:13" s="7" customFormat="1" ht="18" customHeight="1" x14ac:dyDescent="0.15">
      <c r="A9" s="41"/>
      <c r="B9" s="42"/>
      <c r="C9" s="43"/>
      <c r="D9" s="44" t="s">
        <v>36</v>
      </c>
      <c r="E9" s="45"/>
      <c r="F9" s="46"/>
      <c r="G9" s="39"/>
      <c r="H9" s="46">
        <v>1298700</v>
      </c>
      <c r="I9" s="39">
        <v>14.651993988925543</v>
      </c>
      <c r="J9" s="46">
        <v>529016</v>
      </c>
      <c r="K9" s="47">
        <f>J9/J37*100</f>
        <v>6.4732412986177419</v>
      </c>
      <c r="L9" s="46">
        <v>0</v>
      </c>
      <c r="M9" s="47">
        <f>L9/L37*100</f>
        <v>0</v>
      </c>
    </row>
    <row r="10" spans="1:13" s="7" customFormat="1" ht="18" customHeight="1" x14ac:dyDescent="0.15">
      <c r="A10" s="13"/>
      <c r="B10" s="14" t="s">
        <v>26</v>
      </c>
      <c r="C10" s="15"/>
      <c r="D10" s="15"/>
      <c r="E10" s="16"/>
      <c r="F10" s="17">
        <v>901085</v>
      </c>
      <c r="G10" s="48">
        <v>19.855152587107092</v>
      </c>
      <c r="H10" s="17">
        <v>846130</v>
      </c>
      <c r="I10" s="48">
        <v>9.5460781349423041</v>
      </c>
      <c r="J10" s="17">
        <f>SUM(J11:J12)</f>
        <v>827564</v>
      </c>
      <c r="K10" s="19">
        <f>J10/J37*100</f>
        <v>10.12638835507677</v>
      </c>
      <c r="L10" s="17">
        <f>SUM(L11:L12)</f>
        <v>813008</v>
      </c>
      <c r="M10" s="19">
        <f>L10/L37*100</f>
        <v>9.4016058201033736</v>
      </c>
    </row>
    <row r="11" spans="1:13" s="7" customFormat="1" ht="18" customHeight="1" x14ac:dyDescent="0.15">
      <c r="A11" s="20"/>
      <c r="B11" s="28"/>
      <c r="C11" s="49"/>
      <c r="D11" s="23" t="s">
        <v>6</v>
      </c>
      <c r="E11" s="24"/>
      <c r="F11" s="25">
        <v>750874</v>
      </c>
      <c r="G11" s="26">
        <v>16.545295775305828</v>
      </c>
      <c r="H11" s="25">
        <v>673910</v>
      </c>
      <c r="I11" s="26">
        <v>7.6030840602732059</v>
      </c>
      <c r="J11" s="25">
        <v>607557</v>
      </c>
      <c r="K11" s="50">
        <f>J11/J37*100</f>
        <v>7.4342988939168171</v>
      </c>
      <c r="L11" s="25">
        <v>618940</v>
      </c>
      <c r="M11" s="50">
        <f>L11/L37*100</f>
        <v>7.1574079299278504</v>
      </c>
    </row>
    <row r="12" spans="1:13" s="7" customFormat="1" ht="18" customHeight="1" x14ac:dyDescent="0.15">
      <c r="A12" s="41"/>
      <c r="B12" s="51"/>
      <c r="C12" s="43"/>
      <c r="D12" s="52" t="s">
        <v>7</v>
      </c>
      <c r="E12" s="45"/>
      <c r="F12" s="46">
        <v>150211</v>
      </c>
      <c r="G12" s="53">
        <v>3.3098568118012657</v>
      </c>
      <c r="H12" s="46">
        <v>172220</v>
      </c>
      <c r="I12" s="53">
        <v>1.9429940746690977</v>
      </c>
      <c r="J12" s="46">
        <v>220007</v>
      </c>
      <c r="K12" s="47">
        <f>J12/J37*100</f>
        <v>2.6920894611599526</v>
      </c>
      <c r="L12" s="46">
        <v>194068</v>
      </c>
      <c r="M12" s="47">
        <f>L12/L37*100</f>
        <v>2.2441978901755228</v>
      </c>
    </row>
    <row r="13" spans="1:13" s="7" customFormat="1" ht="18" customHeight="1" x14ac:dyDescent="0.15">
      <c r="A13" s="13"/>
      <c r="B13" s="14" t="s">
        <v>27</v>
      </c>
      <c r="C13" s="15"/>
      <c r="D13" s="15"/>
      <c r="E13" s="16"/>
      <c r="F13" s="17">
        <v>443824</v>
      </c>
      <c r="G13" s="48">
        <v>9.7795360502285771</v>
      </c>
      <c r="H13" s="17">
        <v>411664</v>
      </c>
      <c r="I13" s="48">
        <v>4.644412453574378</v>
      </c>
      <c r="J13" s="17">
        <f>SUM(J14:J15)</f>
        <v>472560</v>
      </c>
      <c r="K13" s="19">
        <f>J13/J37*100</f>
        <v>5.7824241763477859</v>
      </c>
      <c r="L13" s="17">
        <f>SUM(L14:L15)</f>
        <v>682473</v>
      </c>
      <c r="M13" s="19">
        <f>L13/L37*100</f>
        <v>7.8921020812383267</v>
      </c>
    </row>
    <row r="14" spans="1:13" s="7" customFormat="1" ht="18" customHeight="1" x14ac:dyDescent="0.15">
      <c r="A14" s="20"/>
      <c r="B14" s="28"/>
      <c r="C14" s="49"/>
      <c r="D14" s="23" t="s">
        <v>6</v>
      </c>
      <c r="E14" s="24"/>
      <c r="F14" s="25">
        <v>310998</v>
      </c>
      <c r="G14" s="26">
        <v>6.8527527861246513</v>
      </c>
      <c r="H14" s="25">
        <v>264504</v>
      </c>
      <c r="I14" s="26">
        <v>2.9841464680424745</v>
      </c>
      <c r="J14" s="25">
        <v>319651</v>
      </c>
      <c r="K14" s="54">
        <f>J14/J37*100</f>
        <v>3.9113714034064371</v>
      </c>
      <c r="L14" s="25">
        <v>519537</v>
      </c>
      <c r="M14" s="54">
        <f>L14/L37*100</f>
        <v>6.0079139233058543</v>
      </c>
    </row>
    <row r="15" spans="1:13" s="7" customFormat="1" ht="18" customHeight="1" x14ac:dyDescent="0.15">
      <c r="A15" s="41"/>
      <c r="B15" s="51"/>
      <c r="C15" s="43"/>
      <c r="D15" s="52" t="s">
        <v>7</v>
      </c>
      <c r="E15" s="45"/>
      <c r="F15" s="46">
        <v>132826</v>
      </c>
      <c r="G15" s="53">
        <v>2.9267832641039262</v>
      </c>
      <c r="H15" s="46">
        <v>147160</v>
      </c>
      <c r="I15" s="53">
        <v>1.6602659855319033</v>
      </c>
      <c r="J15" s="46">
        <v>152909</v>
      </c>
      <c r="K15" s="55">
        <f>J15/J37*100</f>
        <v>1.8710527729413482</v>
      </c>
      <c r="L15" s="46">
        <v>162936</v>
      </c>
      <c r="M15" s="55">
        <f>L15/L37*100</f>
        <v>1.8841881579324717</v>
      </c>
    </row>
    <row r="16" spans="1:13" s="7" customFormat="1" ht="0.75" hidden="1" customHeight="1" x14ac:dyDescent="0.15">
      <c r="A16" s="13"/>
      <c r="B16" s="14" t="s">
        <v>8</v>
      </c>
      <c r="C16" s="56"/>
      <c r="D16" s="56"/>
      <c r="E16" s="57"/>
      <c r="F16" s="58">
        <v>0</v>
      </c>
      <c r="G16" s="59">
        <v>0</v>
      </c>
      <c r="H16" s="58">
        <v>0</v>
      </c>
      <c r="I16" s="59">
        <v>0</v>
      </c>
      <c r="J16" s="58"/>
      <c r="K16" s="19" t="e">
        <f t="shared" ref="K16" si="0">J16/J44</f>
        <v>#DIV/0!</v>
      </c>
      <c r="L16" s="58"/>
      <c r="M16" s="19" t="e">
        <f t="shared" ref="M16" si="1">L16/L44</f>
        <v>#DIV/0!</v>
      </c>
    </row>
    <row r="17" spans="1:18" s="7" customFormat="1" ht="0.75" hidden="1" customHeight="1" x14ac:dyDescent="0.15">
      <c r="A17" s="20"/>
      <c r="B17" s="28"/>
      <c r="C17" s="49"/>
      <c r="D17" s="23" t="s">
        <v>9</v>
      </c>
      <c r="E17" s="24"/>
      <c r="F17" s="60"/>
      <c r="G17" s="26">
        <v>0</v>
      </c>
      <c r="H17" s="60"/>
      <c r="I17" s="26">
        <v>0</v>
      </c>
      <c r="J17" s="60"/>
      <c r="K17" s="19" t="e">
        <f t="shared" ref="K17" si="2">J17/J44</f>
        <v>#DIV/0!</v>
      </c>
      <c r="L17" s="60"/>
      <c r="M17" s="19" t="e">
        <f t="shared" ref="M17" si="3">L17/L44</f>
        <v>#DIV/0!</v>
      </c>
    </row>
    <row r="18" spans="1:18" s="7" customFormat="1" ht="0.75" hidden="1" customHeight="1" x14ac:dyDescent="0.15">
      <c r="A18" s="20"/>
      <c r="B18" s="28"/>
      <c r="C18" s="29"/>
      <c r="D18" s="30" t="s">
        <v>6</v>
      </c>
      <c r="E18" s="31"/>
      <c r="F18" s="32"/>
      <c r="G18" s="33">
        <v>0</v>
      </c>
      <c r="H18" s="32"/>
      <c r="I18" s="33">
        <v>0</v>
      </c>
      <c r="J18" s="32"/>
      <c r="K18" s="61" t="e">
        <f t="shared" ref="K18" si="4">J18/J51</f>
        <v>#DIV/0!</v>
      </c>
      <c r="L18" s="32"/>
      <c r="M18" s="61" t="e">
        <f t="shared" ref="M18" si="5">L18/L51</f>
        <v>#DIV/0!</v>
      </c>
    </row>
    <row r="19" spans="1:18" s="7" customFormat="1" ht="21.75" hidden="1" customHeight="1" x14ac:dyDescent="0.15">
      <c r="A19" s="41"/>
      <c r="B19" s="51"/>
      <c r="C19" s="43"/>
      <c r="D19" s="62" t="s">
        <v>7</v>
      </c>
      <c r="E19" s="63"/>
      <c r="F19" s="46"/>
      <c r="G19" s="53">
        <v>0</v>
      </c>
      <c r="H19" s="46"/>
      <c r="I19" s="53">
        <v>0</v>
      </c>
      <c r="J19" s="46"/>
      <c r="K19" s="19" t="e">
        <f t="shared" ref="K19" si="6">J19/J51</f>
        <v>#DIV/0!</v>
      </c>
      <c r="L19" s="46"/>
      <c r="M19" s="19" t="e">
        <f t="shared" ref="M19" si="7">L19/L51</f>
        <v>#DIV/0!</v>
      </c>
    </row>
    <row r="20" spans="1:18" s="7" customFormat="1" ht="18" customHeight="1" x14ac:dyDescent="0.15">
      <c r="A20" s="13"/>
      <c r="B20" s="14" t="s">
        <v>28</v>
      </c>
      <c r="C20" s="15"/>
      <c r="D20" s="15"/>
      <c r="E20" s="16"/>
      <c r="F20" s="17">
        <v>360655</v>
      </c>
      <c r="G20" s="48">
        <v>7.9469307072064312</v>
      </c>
      <c r="H20" s="17">
        <v>357861</v>
      </c>
      <c r="I20" s="48">
        <v>4.0374044974750776</v>
      </c>
      <c r="J20" s="17">
        <f>SUM(J21:J22)</f>
        <v>387905</v>
      </c>
      <c r="K20" s="19">
        <f>J20/J37*100</f>
        <v>4.746553347990071</v>
      </c>
      <c r="L20" s="17">
        <f>SUM(L21:L22)</f>
        <v>589884</v>
      </c>
      <c r="M20" s="19">
        <f>L20/L37*100</f>
        <v>6.8214050139554079</v>
      </c>
    </row>
    <row r="21" spans="1:18" s="7" customFormat="1" ht="18" customHeight="1" x14ac:dyDescent="0.15">
      <c r="A21" s="20"/>
      <c r="B21" s="28"/>
      <c r="C21" s="49"/>
      <c r="D21" s="23" t="s">
        <v>10</v>
      </c>
      <c r="E21" s="24"/>
      <c r="F21" s="25">
        <v>360495</v>
      </c>
      <c r="G21" s="26">
        <v>7.943405152554055</v>
      </c>
      <c r="H21" s="25">
        <v>357701</v>
      </c>
      <c r="I21" s="26">
        <v>4.0355993700105151</v>
      </c>
      <c r="J21" s="25">
        <v>387745</v>
      </c>
      <c r="K21" s="54">
        <f>J21/J37*100</f>
        <v>4.7445955270398938</v>
      </c>
      <c r="L21" s="25">
        <v>589790</v>
      </c>
      <c r="M21" s="54">
        <f>L21/L37*100</f>
        <v>6.8203180001165649</v>
      </c>
    </row>
    <row r="22" spans="1:18" s="7" customFormat="1" ht="18" customHeight="1" x14ac:dyDescent="0.15">
      <c r="A22" s="41"/>
      <c r="B22" s="51"/>
      <c r="C22" s="43"/>
      <c r="D22" s="52" t="s">
        <v>7</v>
      </c>
      <c r="E22" s="45"/>
      <c r="F22" s="46">
        <v>160</v>
      </c>
      <c r="G22" s="53">
        <v>3.5255546523770059E-3</v>
      </c>
      <c r="H22" s="46">
        <v>160</v>
      </c>
      <c r="I22" s="53">
        <v>1.8051274645630915E-3</v>
      </c>
      <c r="J22" s="46">
        <v>160</v>
      </c>
      <c r="K22" s="55">
        <f>J22/J37*100</f>
        <v>1.9578209501770051E-3</v>
      </c>
      <c r="L22" s="46">
        <v>94</v>
      </c>
      <c r="M22" s="55">
        <f>L22/L37*100</f>
        <v>1.0870138388425663E-3</v>
      </c>
    </row>
    <row r="23" spans="1:18" s="7" customFormat="1" ht="18" customHeight="1" x14ac:dyDescent="0.15">
      <c r="A23" s="13"/>
      <c r="B23" s="14" t="s">
        <v>11</v>
      </c>
      <c r="C23" s="15"/>
      <c r="D23" s="15"/>
      <c r="E23" s="16"/>
      <c r="F23" s="17">
        <v>673456</v>
      </c>
      <c r="G23" s="48">
        <v>14.839412087320056</v>
      </c>
      <c r="H23" s="17">
        <v>929775</v>
      </c>
      <c r="I23" s="48">
        <v>10.489764927275926</v>
      </c>
      <c r="J23" s="17">
        <f>SUM(J24:J31)</f>
        <v>2729026</v>
      </c>
      <c r="K23" s="19">
        <f>J23/J37*100</f>
        <v>33.393401727360953</v>
      </c>
      <c r="L23" s="17">
        <f>SUM(L24:L31)</f>
        <v>3428100</v>
      </c>
      <c r="M23" s="19">
        <f>L23/L37*100</f>
        <v>39.642469584427673</v>
      </c>
    </row>
    <row r="24" spans="1:18" s="7" customFormat="1" ht="18" customHeight="1" x14ac:dyDescent="0.15">
      <c r="A24" s="20"/>
      <c r="B24" s="28"/>
      <c r="C24" s="49"/>
      <c r="D24" s="23" t="s">
        <v>12</v>
      </c>
      <c r="E24" s="64"/>
      <c r="F24" s="25">
        <v>213790</v>
      </c>
      <c r="G24" s="26">
        <v>4.7108020570730007</v>
      </c>
      <c r="H24" s="25">
        <v>211166</v>
      </c>
      <c r="I24" s="26">
        <v>2.3823846636370614</v>
      </c>
      <c r="J24" s="25">
        <v>257958</v>
      </c>
      <c r="K24" s="54">
        <f>J24/J37*100</f>
        <v>3.1564723541609996</v>
      </c>
      <c r="L24" s="25">
        <v>314976</v>
      </c>
      <c r="M24" s="54">
        <f>L24/L37*100</f>
        <v>3.6423752223752777</v>
      </c>
      <c r="N24" s="65"/>
      <c r="O24" s="66" t="str">
        <f>F2</f>
        <v>令和４年度</v>
      </c>
      <c r="P24" s="66" t="str">
        <f>H2</f>
        <v>令和５年度</v>
      </c>
      <c r="Q24" s="66" t="str">
        <f>J2</f>
        <v>令和６年度</v>
      </c>
      <c r="R24" s="66" t="str">
        <f>L2</f>
        <v>令和７年度</v>
      </c>
    </row>
    <row r="25" spans="1:18" s="7" customFormat="1" ht="18" customHeight="1" x14ac:dyDescent="0.15">
      <c r="A25" s="20"/>
      <c r="B25" s="28"/>
      <c r="C25" s="29"/>
      <c r="D25" s="30" t="s">
        <v>13</v>
      </c>
      <c r="E25" s="67"/>
      <c r="F25" s="32">
        <v>116661</v>
      </c>
      <c r="G25" s="33">
        <v>2.570592070630962</v>
      </c>
      <c r="H25" s="32">
        <v>101447</v>
      </c>
      <c r="I25" s="33">
        <v>1.1445297868595745</v>
      </c>
      <c r="J25" s="32">
        <v>147659</v>
      </c>
      <c r="K25" s="40">
        <f>J25/J37*100</f>
        <v>1.806811773013665</v>
      </c>
      <c r="L25" s="32">
        <v>144601</v>
      </c>
      <c r="M25" s="40">
        <f>L25/L37*100</f>
        <v>1.6721626394731268</v>
      </c>
      <c r="N25" s="68" t="s">
        <v>32</v>
      </c>
      <c r="O25" s="66">
        <f>F3</f>
        <v>723722</v>
      </c>
      <c r="P25" s="66">
        <f>H3</f>
        <v>1991900</v>
      </c>
      <c r="Q25" s="66">
        <f>J3</f>
        <v>1245214</v>
      </c>
      <c r="R25" s="66">
        <f>L3</f>
        <v>745755</v>
      </c>
    </row>
    <row r="26" spans="1:18" s="7" customFormat="1" ht="18" customHeight="1" x14ac:dyDescent="0.15">
      <c r="A26" s="20"/>
      <c r="B26" s="28"/>
      <c r="C26" s="29"/>
      <c r="D26" s="30" t="s">
        <v>14</v>
      </c>
      <c r="E26" s="67"/>
      <c r="F26" s="32">
        <v>36812</v>
      </c>
      <c r="G26" s="33">
        <v>0.81114198664563963</v>
      </c>
      <c r="H26" s="32">
        <v>13016</v>
      </c>
      <c r="I26" s="33">
        <v>0.14684711924220747</v>
      </c>
      <c r="J26" s="32">
        <v>11376</v>
      </c>
      <c r="K26" s="34">
        <f>J26/J37*100</f>
        <v>0.13920106955758507</v>
      </c>
      <c r="L26" s="32">
        <v>19503</v>
      </c>
      <c r="M26" s="34">
        <f>L26/L37*100</f>
        <v>0.22553224360581456</v>
      </c>
      <c r="N26" s="68" t="s">
        <v>26</v>
      </c>
      <c r="O26" s="66">
        <f>F10</f>
        <v>901085</v>
      </c>
      <c r="P26" s="66">
        <f>H10</f>
        <v>846130</v>
      </c>
      <c r="Q26" s="66">
        <f>J10</f>
        <v>827564</v>
      </c>
      <c r="R26" s="66">
        <f>L10</f>
        <v>813008</v>
      </c>
    </row>
    <row r="27" spans="1:18" s="7" customFormat="1" ht="18" customHeight="1" x14ac:dyDescent="0.15">
      <c r="A27" s="20"/>
      <c r="B27" s="28"/>
      <c r="C27" s="29"/>
      <c r="D27" s="30" t="s">
        <v>15</v>
      </c>
      <c r="E27" s="31"/>
      <c r="F27" s="32">
        <v>59015</v>
      </c>
      <c r="G27" s="33">
        <v>1.3003787988126814</v>
      </c>
      <c r="H27" s="32">
        <v>56612</v>
      </c>
      <c r="I27" s="33">
        <v>0.63869922514903588</v>
      </c>
      <c r="J27" s="32">
        <v>137927</v>
      </c>
      <c r="K27" s="34">
        <f>J27/J37*100</f>
        <v>1.6877273137191489</v>
      </c>
      <c r="L27" s="32">
        <v>119632</v>
      </c>
      <c r="M27" s="34">
        <f>L27/L37*100</f>
        <v>1.3834216975363178</v>
      </c>
      <c r="N27" s="68" t="s">
        <v>27</v>
      </c>
      <c r="O27" s="66">
        <f>F13</f>
        <v>443824</v>
      </c>
      <c r="P27" s="66">
        <f>H13</f>
        <v>411664</v>
      </c>
      <c r="Q27" s="66">
        <f>J13</f>
        <v>472560</v>
      </c>
      <c r="R27" s="66">
        <f>L13</f>
        <v>682473</v>
      </c>
    </row>
    <row r="28" spans="1:18" s="7" customFormat="1" ht="18" customHeight="1" x14ac:dyDescent="0.15">
      <c r="A28" s="20"/>
      <c r="B28" s="28"/>
      <c r="C28" s="29"/>
      <c r="D28" s="30" t="s">
        <v>16</v>
      </c>
      <c r="E28" s="31"/>
      <c r="F28" s="32">
        <v>213535</v>
      </c>
      <c r="G28" s="33">
        <v>4.7051832043457749</v>
      </c>
      <c r="H28" s="32">
        <v>506324</v>
      </c>
      <c r="I28" s="33">
        <v>5.7123709897965167</v>
      </c>
      <c r="J28" s="32">
        <v>2098632</v>
      </c>
      <c r="K28" s="34">
        <f>J28/J37*100</f>
        <v>25.679660601949184</v>
      </c>
      <c r="L28" s="32">
        <v>2795651</v>
      </c>
      <c r="M28" s="34">
        <f>L28/L37*100</f>
        <v>32.328843889085732</v>
      </c>
      <c r="N28" s="68" t="s">
        <v>28</v>
      </c>
      <c r="O28" s="66">
        <f>F20</f>
        <v>360655</v>
      </c>
      <c r="P28" s="66">
        <f>H20</f>
        <v>357861</v>
      </c>
      <c r="Q28" s="66">
        <f>J20</f>
        <v>387905</v>
      </c>
      <c r="R28" s="66">
        <f>L20</f>
        <v>589884</v>
      </c>
    </row>
    <row r="29" spans="1:18" s="7" customFormat="1" ht="18" customHeight="1" x14ac:dyDescent="0.15">
      <c r="A29" s="20"/>
      <c r="B29" s="28"/>
      <c r="C29" s="29"/>
      <c r="D29" s="30" t="s">
        <v>17</v>
      </c>
      <c r="E29" s="31"/>
      <c r="F29" s="32">
        <v>20744</v>
      </c>
      <c r="G29" s="33">
        <v>0.45708816068067887</v>
      </c>
      <c r="H29" s="32">
        <v>26562</v>
      </c>
      <c r="I29" s="33">
        <v>0.29967372321078023</v>
      </c>
      <c r="J29" s="32">
        <v>58272</v>
      </c>
      <c r="K29" s="40">
        <f>J29/J37*100</f>
        <v>0.71303839005446534</v>
      </c>
      <c r="L29" s="32">
        <v>12066</v>
      </c>
      <c r="M29" s="40">
        <f>L29/L37*100</f>
        <v>0.13953094659015325</v>
      </c>
      <c r="N29" s="68" t="s">
        <v>33</v>
      </c>
      <c r="O29" s="66">
        <f>F23</f>
        <v>673456</v>
      </c>
      <c r="P29" s="66">
        <f>H23</f>
        <v>929775</v>
      </c>
      <c r="Q29" s="66">
        <f>J23</f>
        <v>2729026</v>
      </c>
      <c r="R29" s="66">
        <f>L23</f>
        <v>3428100</v>
      </c>
    </row>
    <row r="30" spans="1:18" s="7" customFormat="1" ht="18" customHeight="1" x14ac:dyDescent="0.15">
      <c r="A30" s="20"/>
      <c r="B30" s="28"/>
      <c r="C30" s="29"/>
      <c r="D30" s="30" t="s">
        <v>18</v>
      </c>
      <c r="E30" s="31"/>
      <c r="F30" s="32">
        <v>7635</v>
      </c>
      <c r="G30" s="33">
        <v>0.16823506106811525</v>
      </c>
      <c r="H30" s="32">
        <v>9108</v>
      </c>
      <c r="I30" s="33">
        <v>0.10275688092025398</v>
      </c>
      <c r="J30" s="32">
        <v>10615</v>
      </c>
      <c r="K30" s="34">
        <f>J30/J37*100</f>
        <v>0.12988918366330571</v>
      </c>
      <c r="L30" s="32">
        <v>10772</v>
      </c>
      <c r="M30" s="34">
        <f>L30/L37*100</f>
        <v>0.1245671603405545</v>
      </c>
      <c r="N30" s="68" t="s">
        <v>29</v>
      </c>
      <c r="O30" s="66">
        <f>F32</f>
        <v>1435551</v>
      </c>
      <c r="P30" s="66">
        <f>H32</f>
        <v>4326310</v>
      </c>
      <c r="Q30" s="66">
        <f>J32</f>
        <v>2510082</v>
      </c>
      <c r="R30" s="66">
        <f>L32</f>
        <v>2388324</v>
      </c>
    </row>
    <row r="31" spans="1:18" s="7" customFormat="1" ht="18" customHeight="1" x14ac:dyDescent="0.15">
      <c r="A31" s="41"/>
      <c r="B31" s="51"/>
      <c r="C31" s="43"/>
      <c r="D31" s="52" t="s">
        <v>0</v>
      </c>
      <c r="E31" s="45"/>
      <c r="F31" s="38">
        <v>5264</v>
      </c>
      <c r="G31" s="53">
        <v>0.1159907480632035</v>
      </c>
      <c r="H31" s="38">
        <v>5540</v>
      </c>
      <c r="I31" s="53">
        <v>6.250253846049704E-2</v>
      </c>
      <c r="J31" s="38">
        <v>6587</v>
      </c>
      <c r="K31" s="47">
        <f>J31/J37*100</f>
        <v>8.0601041242599591E-2</v>
      </c>
      <c r="L31" s="38">
        <v>10899</v>
      </c>
      <c r="M31" s="47">
        <f>L31/L37*100</f>
        <v>0.12603578542069285</v>
      </c>
      <c r="N31" s="69"/>
      <c r="O31" s="70">
        <f>SUM(O25:O30)</f>
        <v>4538293</v>
      </c>
      <c r="P31" s="70">
        <f>SUM(P25:P30)</f>
        <v>8863640</v>
      </c>
      <c r="Q31" s="70">
        <f>SUM(Q25:Q30)</f>
        <v>8172351</v>
      </c>
      <c r="R31" s="70">
        <f>SUM(R25:R30)</f>
        <v>8647544</v>
      </c>
    </row>
    <row r="32" spans="1:18" s="7" customFormat="1" ht="18" customHeight="1" x14ac:dyDescent="0.15">
      <c r="A32" s="20"/>
      <c r="B32" s="28" t="s">
        <v>29</v>
      </c>
      <c r="C32" s="71"/>
      <c r="D32" s="71"/>
      <c r="E32" s="72"/>
      <c r="F32" s="73">
        <v>1435551</v>
      </c>
      <c r="G32" s="48">
        <v>31.631959417340394</v>
      </c>
      <c r="H32" s="73">
        <v>4326310</v>
      </c>
      <c r="I32" s="48">
        <v>48.809631257587178</v>
      </c>
      <c r="J32" s="73">
        <f>SUM(J33:J36)</f>
        <v>2510082</v>
      </c>
      <c r="K32" s="61">
        <f>J32/J37*100</f>
        <v>30.714319539138735</v>
      </c>
      <c r="L32" s="73">
        <f>SUM(L33:L36)</f>
        <v>2388324</v>
      </c>
      <c r="M32" s="61">
        <f>L32/L37*100</f>
        <v>27.61852382595567</v>
      </c>
    </row>
    <row r="33" spans="1:14" s="7" customFormat="1" ht="18" customHeight="1" x14ac:dyDescent="0.15">
      <c r="A33" s="20"/>
      <c r="B33" s="28"/>
      <c r="C33" s="49"/>
      <c r="D33" s="23" t="s">
        <v>19</v>
      </c>
      <c r="E33" s="24"/>
      <c r="F33" s="25">
        <v>170736</v>
      </c>
      <c r="G33" s="26">
        <v>3.7621193695515034</v>
      </c>
      <c r="H33" s="25">
        <v>198963</v>
      </c>
      <c r="I33" s="26">
        <v>2.2447098483241645</v>
      </c>
      <c r="J33" s="25">
        <v>134710</v>
      </c>
      <c r="K33" s="54">
        <f>J33/J37*100</f>
        <v>1.6483628762396525</v>
      </c>
      <c r="L33" s="25">
        <v>137590</v>
      </c>
      <c r="M33" s="54">
        <f>L33/L37*100</f>
        <v>1.5910875966632838</v>
      </c>
    </row>
    <row r="34" spans="1:14" s="7" customFormat="1" ht="18" customHeight="1" x14ac:dyDescent="0.15">
      <c r="A34" s="20"/>
      <c r="B34" s="28"/>
      <c r="C34" s="29"/>
      <c r="D34" s="30" t="s">
        <v>20</v>
      </c>
      <c r="E34" s="31"/>
      <c r="F34" s="32">
        <v>234821</v>
      </c>
      <c r="G34" s="33">
        <v>5.1742141814113811</v>
      </c>
      <c r="H34" s="32">
        <v>718366</v>
      </c>
      <c r="I34" s="33">
        <v>8.1046387263020616</v>
      </c>
      <c r="J34" s="32">
        <v>1681817</v>
      </c>
      <c r="K34" s="34">
        <f>J34/J37*100</f>
        <v>20.579353481024004</v>
      </c>
      <c r="L34" s="32">
        <v>1567191</v>
      </c>
      <c r="M34" s="34">
        <f>L34/L37*100</f>
        <v>18.12296069265447</v>
      </c>
    </row>
    <row r="35" spans="1:14" s="7" customFormat="1" ht="18" customHeight="1" x14ac:dyDescent="0.15">
      <c r="A35" s="20"/>
      <c r="B35" s="74"/>
      <c r="C35" s="29"/>
      <c r="D35" s="30" t="s">
        <v>21</v>
      </c>
      <c r="E35" s="31"/>
      <c r="F35" s="32">
        <v>28219</v>
      </c>
      <c r="G35" s="33">
        <v>0.62179766709641704</v>
      </c>
      <c r="H35" s="32">
        <v>19764</v>
      </c>
      <c r="I35" s="33">
        <v>0.22297837006015589</v>
      </c>
      <c r="J35" s="32">
        <v>22506</v>
      </c>
      <c r="K35" s="34">
        <f>J35/J37*100</f>
        <v>0.27539198940427301</v>
      </c>
      <c r="L35" s="32">
        <v>26301</v>
      </c>
      <c r="M35" s="34">
        <f>L35/L37*100</f>
        <v>0.30414415931274824</v>
      </c>
    </row>
    <row r="36" spans="1:14" s="7" customFormat="1" ht="18" customHeight="1" x14ac:dyDescent="0.15">
      <c r="A36" s="75"/>
      <c r="B36" s="51"/>
      <c r="C36" s="43"/>
      <c r="D36" s="52" t="s">
        <v>22</v>
      </c>
      <c r="E36" s="45"/>
      <c r="F36" s="46">
        <v>1001775</v>
      </c>
      <c r="G36" s="53">
        <v>22.073828199281095</v>
      </c>
      <c r="H36" s="46">
        <v>3389217</v>
      </c>
      <c r="I36" s="53">
        <v>38.237304312900797</v>
      </c>
      <c r="J36" s="46">
        <v>671049</v>
      </c>
      <c r="K36" s="55">
        <f>J36/J37*100</f>
        <v>8.2112111924708078</v>
      </c>
      <c r="L36" s="46">
        <v>657242</v>
      </c>
      <c r="M36" s="55">
        <f>L36/L37*100</f>
        <v>7.6003313773251691</v>
      </c>
    </row>
    <row r="37" spans="1:14" s="7" customFormat="1" ht="18" customHeight="1" x14ac:dyDescent="0.15">
      <c r="A37" s="76" t="s">
        <v>1</v>
      </c>
      <c r="B37" s="77"/>
      <c r="C37" s="77"/>
      <c r="D37" s="77"/>
      <c r="E37" s="78"/>
      <c r="F37" s="79">
        <v>4538293</v>
      </c>
      <c r="G37" s="80">
        <v>100</v>
      </c>
      <c r="H37" s="79">
        <v>8863640</v>
      </c>
      <c r="I37" s="80">
        <v>100</v>
      </c>
      <c r="J37" s="79">
        <f>SUM(J3,J10,J13,J20,J23,J32)</f>
        <v>8172351</v>
      </c>
      <c r="K37" s="81">
        <f>K3+K10+K13+K20+K23+K32</f>
        <v>100</v>
      </c>
      <c r="L37" s="79">
        <f>SUM(L3,L10,L13,L20,L23,L32)</f>
        <v>8647544</v>
      </c>
      <c r="M37" s="81">
        <f>M3+M10+M13+M20+M23+M32</f>
        <v>100</v>
      </c>
    </row>
    <row r="38" spans="1:14" ht="15" customHeight="1" x14ac:dyDescent="0.15">
      <c r="B38" s="2"/>
      <c r="C38" s="2"/>
      <c r="D38" s="2"/>
      <c r="E38" s="2"/>
    </row>
    <row r="39" spans="1:14" ht="15" customHeight="1" x14ac:dyDescent="0.15">
      <c r="B39" s="2"/>
      <c r="C39" s="2"/>
      <c r="D39" s="2"/>
      <c r="E39" s="2"/>
    </row>
    <row r="40" spans="1:14" ht="15" customHeight="1" x14ac:dyDescent="0.15">
      <c r="A40"/>
      <c r="B40"/>
      <c r="C40"/>
      <c r="D40"/>
      <c r="E40"/>
    </row>
    <row r="41" spans="1:14" ht="15" customHeight="1" x14ac:dyDescent="0.15">
      <c r="A41"/>
      <c r="B41"/>
      <c r="C41"/>
      <c r="D41"/>
      <c r="E41"/>
    </row>
    <row r="42" spans="1:14" ht="15" customHeight="1" x14ac:dyDescent="0.15">
      <c r="A42"/>
      <c r="B42"/>
      <c r="C42"/>
      <c r="D42"/>
      <c r="E42"/>
    </row>
    <row r="43" spans="1:14" ht="15" customHeight="1" x14ac:dyDescent="0.15">
      <c r="A43"/>
      <c r="B43"/>
      <c r="C43"/>
      <c r="D43"/>
      <c r="E43"/>
    </row>
    <row r="44" spans="1:14" ht="15" customHeight="1" x14ac:dyDescent="0.15">
      <c r="A44"/>
      <c r="B44"/>
      <c r="C44"/>
      <c r="D44"/>
      <c r="E44"/>
    </row>
    <row r="45" spans="1:14" ht="15" customHeight="1" x14ac:dyDescent="0.15">
      <c r="A45"/>
      <c r="B45"/>
      <c r="C45"/>
      <c r="D45"/>
      <c r="E45"/>
    </row>
    <row r="46" spans="1:14" ht="15" customHeight="1" x14ac:dyDescent="0.15">
      <c r="A46"/>
      <c r="B46"/>
      <c r="C46"/>
      <c r="D46"/>
      <c r="E46"/>
      <c r="N46" s="3"/>
    </row>
    <row r="47" spans="1:14" ht="15" customHeight="1" x14ac:dyDescent="0.15">
      <c r="A47"/>
      <c r="B47"/>
      <c r="C47"/>
      <c r="D47"/>
      <c r="E47"/>
      <c r="F47" s="1"/>
      <c r="G47" s="1"/>
      <c r="H47" s="1"/>
      <c r="I47" s="1"/>
      <c r="J47" s="1"/>
      <c r="K47" s="1"/>
      <c r="L47" s="1"/>
      <c r="M47" s="1"/>
    </row>
  </sheetData>
  <mergeCells count="5">
    <mergeCell ref="L1:M1"/>
    <mergeCell ref="A2:E2"/>
    <mergeCell ref="A37:E37"/>
    <mergeCell ref="J1:K1"/>
    <mergeCell ref="A1:I1"/>
  </mergeCells>
  <phoneticPr fontId="2"/>
  <pageMargins left="0.78740157480314965" right="0.35433070866141736" top="0.74803149606299213" bottom="0.31496062992125984" header="0.51181102362204722" footer="0.19685039370078741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教育費当初予算の状況</vt:lpstr>
      <vt:lpstr>教育費当初予算の状況!Print_Area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2024-08-13T06:01:03Z</cp:lastPrinted>
  <dcterms:created xsi:type="dcterms:W3CDTF">2003-05-29T04:13:34Z</dcterms:created>
  <dcterms:modified xsi:type="dcterms:W3CDTF">2025-07-17T05:01:58Z</dcterms:modified>
</cp:coreProperties>
</file>