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⁮令和5年観光動態一件\R5観光動態要覧\HP\"/>
    </mc:Choice>
  </mc:AlternateContent>
  <xr:revisionPtr revIDLastSave="0" documentId="13_ncr:1_{0D3ED0F5-7BE4-417C-9A46-AA20A02B6DD3}" xr6:coauthVersionLast="36" xr6:coauthVersionMax="36" xr10:uidLastSave="{00000000-0000-0000-0000-000000000000}"/>
  <bookViews>
    <workbookView xWindow="0" yWindow="0" windowWidth="16380" windowHeight="8190" firstSheet="5" activeTab="7" xr2:uid="{00000000-000D-0000-FFFF-FFFF00000000}"/>
  </bookViews>
  <sheets>
    <sheet name="表1　観光客数" sheetId="1" r:id="rId1"/>
    <sheet name="表2　国籍別外国人観光客数 " sheetId="2" r:id="rId2"/>
    <sheet name="表3　宿泊客数" sheetId="3" r:id="rId3"/>
    <sheet name="表4　主要観光施設入込客数" sheetId="4" r:id="rId4"/>
    <sheet name="表５　観光消費額" sheetId="5" r:id="rId5"/>
    <sheet name="表６　市有市営温泉入浴者数" sheetId="6" r:id="rId6"/>
    <sheet name="表７　市有温泉数" sheetId="7" r:id="rId7"/>
    <sheet name="表８　別府市の有料宿泊施設・温泉の状況" sheetId="8" r:id="rId8"/>
  </sheets>
  <definedNames>
    <definedName name="_xlnm.Print_Area" localSheetId="1">'表2　国籍別外国人観光客数 '!$B$1:$G$29</definedName>
    <definedName name="_xlnm.Print_Area" localSheetId="2">'表3　宿泊客数'!$B$2:$O$12</definedName>
    <definedName name="_xlnm.Print_Area" localSheetId="3">'表4　主要観光施設入込客数'!$B$2:$Q$28</definedName>
    <definedName name="_xlnm.Print_Area" localSheetId="4">'表５　観光消費額'!$A$1:$E$28</definedName>
    <definedName name="_xlnm.Print_Area" localSheetId="6">'表７　市有温泉数'!$A$1:$I$14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5" l="1"/>
  <c r="E14" i="5"/>
  <c r="H5" i="1" l="1"/>
  <c r="D7" i="1"/>
  <c r="E7" i="1"/>
  <c r="F7" i="1"/>
  <c r="G7" i="1"/>
  <c r="C9" i="3" l="1"/>
  <c r="C11" i="2" l="1"/>
  <c r="E8" i="5" l="1"/>
  <c r="E7" i="5"/>
  <c r="B3" i="2" l="1"/>
  <c r="E10" i="1" l="1"/>
  <c r="F10" i="1"/>
  <c r="G10" i="1"/>
  <c r="D10" i="1"/>
  <c r="C22" i="2" l="1"/>
  <c r="C7" i="2"/>
  <c r="C8" i="2"/>
  <c r="C9" i="2"/>
  <c r="C10" i="2"/>
  <c r="C12" i="2"/>
  <c r="C13" i="2"/>
  <c r="C14" i="2"/>
  <c r="C15" i="2"/>
  <c r="C16" i="2"/>
  <c r="C17" i="2"/>
  <c r="C18" i="2"/>
  <c r="C19" i="2"/>
  <c r="C20" i="2"/>
  <c r="C21" i="2"/>
  <c r="C6" i="2"/>
  <c r="C23" i="2" l="1"/>
  <c r="C9" i="8"/>
  <c r="B3" i="4" l="1"/>
  <c r="D23" i="2"/>
  <c r="E23" i="2"/>
  <c r="G12" i="1" l="1"/>
  <c r="F12" i="1"/>
  <c r="E12" i="1"/>
  <c r="D12" i="1"/>
  <c r="G11" i="1"/>
  <c r="F11" i="1"/>
  <c r="E11" i="1"/>
  <c r="E13" i="1" s="1"/>
  <c r="D11" i="1"/>
  <c r="D13" i="1" s="1"/>
  <c r="F13" i="1" l="1"/>
  <c r="F9" i="7"/>
  <c r="E9" i="7"/>
  <c r="D9" i="7"/>
  <c r="C9" i="7"/>
  <c r="G8" i="7"/>
  <c r="G7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E16" i="5"/>
  <c r="C16" i="5"/>
  <c r="E9" i="5"/>
  <c r="C9" i="5"/>
  <c r="O5" i="4"/>
  <c r="O10" i="3"/>
  <c r="N9" i="3"/>
  <c r="M9" i="3"/>
  <c r="L9" i="3"/>
  <c r="K9" i="3"/>
  <c r="J9" i="3"/>
  <c r="I9" i="3"/>
  <c r="H9" i="3"/>
  <c r="G9" i="3"/>
  <c r="F9" i="3"/>
  <c r="E9" i="3"/>
  <c r="D9" i="3"/>
  <c r="O8" i="3"/>
  <c r="O7" i="3"/>
  <c r="O6" i="3"/>
  <c r="O5" i="3"/>
  <c r="G13" i="1"/>
  <c r="H9" i="1"/>
  <c r="H8" i="1"/>
  <c r="H6" i="1"/>
  <c r="G9" i="7" l="1"/>
  <c r="O21" i="6"/>
  <c r="O9" i="3"/>
  <c r="H10" i="1"/>
  <c r="H12" i="1"/>
  <c r="H11" i="1"/>
  <c r="H13" i="1" s="1"/>
  <c r="H7" i="1"/>
</calcChain>
</file>

<file path=xl/sharedStrings.xml><?xml version="1.0" encoding="utf-8"?>
<sst xmlns="http://schemas.openxmlformats.org/spreadsheetml/2006/main" count="168" uniqueCount="144">
  <si>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　観光客数（四半期別）】</t>
    </r>
  </si>
  <si>
    <t>（単位：人）</t>
  </si>
  <si>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</si>
  <si>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6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</si>
  <si>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7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9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</si>
  <si>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10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IPA Pゴシック"/>
        <family val="2"/>
      </rPr>
      <t>月</t>
    </r>
  </si>
  <si>
    <t>年計</t>
  </si>
  <si>
    <t>日帰客</t>
  </si>
  <si>
    <t>一 般 客</t>
  </si>
  <si>
    <t>修学旅行</t>
  </si>
  <si>
    <t>小計</t>
  </si>
  <si>
    <t>宿泊客</t>
  </si>
  <si>
    <t>観光客</t>
  </si>
  <si>
    <t>合計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</si>
  <si>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　外国人観光客数】</t>
    </r>
  </si>
  <si>
    <t>国名</t>
  </si>
  <si>
    <t>観光客数</t>
  </si>
  <si>
    <t>日帰客数</t>
  </si>
  <si>
    <t>宿泊客数</t>
  </si>
  <si>
    <t>タイ</t>
  </si>
  <si>
    <t>-</t>
  </si>
  <si>
    <t>フィリピン</t>
  </si>
  <si>
    <t>シンガポール</t>
  </si>
  <si>
    <t>マレーシア</t>
  </si>
  <si>
    <t>インドネシア</t>
  </si>
  <si>
    <t>アメリカ</t>
  </si>
  <si>
    <t>カナダ</t>
  </si>
  <si>
    <t>フランス</t>
  </si>
  <si>
    <t>イギリス</t>
  </si>
  <si>
    <t>オーストラリア</t>
  </si>
  <si>
    <t>その他</t>
  </si>
  <si>
    <t>合　　　　計</t>
  </si>
  <si>
    <r>
      <rPr>
        <sz val="11"/>
        <color rgb="FF000000"/>
        <rFont val="IPA Pゴシック"/>
        <family val="2"/>
      </rPr>
      <t xml:space="preserve">資料）観光予報プラットフォーム、  </t>
    </r>
    <r>
      <rPr>
        <sz val="11"/>
        <color rgb="FF000000"/>
        <rFont val="ＭＳ ゴシック"/>
        <family val="3"/>
        <charset val="128"/>
      </rPr>
      <t>(</t>
    </r>
    <r>
      <rPr>
        <sz val="11"/>
        <color rgb="FF000000"/>
        <rFont val="IPA Pゴシック"/>
        <family val="2"/>
      </rPr>
      <t xml:space="preserve">一社）別府市産業連携・協働プラットフォーム </t>
    </r>
    <r>
      <rPr>
        <sz val="11"/>
        <color rgb="FF000000"/>
        <rFont val="ＭＳ ゴシック"/>
        <family val="3"/>
        <charset val="128"/>
      </rPr>
      <t>B-biz LINK</t>
    </r>
    <r>
      <rPr>
        <sz val="11"/>
        <color rgb="FF000000"/>
        <rFont val="IPA Pゴシック"/>
        <family val="2"/>
      </rPr>
      <t>　</t>
    </r>
    <r>
      <rPr>
        <sz val="11"/>
        <color rgb="FF000000"/>
        <rFont val="ＭＳ ゴシック"/>
        <family val="3"/>
        <charset val="128"/>
      </rPr>
      <t>BIP</t>
    </r>
    <r>
      <rPr>
        <sz val="11"/>
        <color rgb="FF000000"/>
        <rFont val="IPA Pゴシック"/>
        <family val="2"/>
      </rPr>
      <t>事業部、大分県国際観光船誘致促進協議会</t>
    </r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</si>
  <si>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　地域別宿泊客数】</t>
    </r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</si>
  <si>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</si>
  <si>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</si>
  <si>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</si>
  <si>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</si>
  <si>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</si>
  <si>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</si>
  <si>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</si>
  <si>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</si>
  <si>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</si>
  <si>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r>
      <rPr>
        <sz val="12"/>
        <color rgb="FF000000"/>
        <rFont val="ＭＳ ゴシック"/>
        <family val="3"/>
        <charset val="128"/>
      </rPr>
      <t>10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</si>
  <si>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11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</si>
  <si>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IPA Pゴシック"/>
        <family val="2"/>
      </rPr>
      <t>月</t>
    </r>
  </si>
  <si>
    <t>北浜・中央</t>
  </si>
  <si>
    <t>鉄輪・明礬</t>
  </si>
  <si>
    <t>堀田・観海寺</t>
  </si>
  <si>
    <t>うち外国人宿泊客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</si>
  <si>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　主要観光施設の入込客数】</t>
    </r>
  </si>
  <si>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</si>
  <si>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</si>
  <si>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</si>
  <si>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</si>
  <si>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5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</si>
  <si>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6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</si>
  <si>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7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</si>
  <si>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8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</si>
  <si>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9</t>
    </r>
    <r>
      <rPr>
        <sz val="12"/>
        <color rgb="FF000000"/>
        <rFont val="IPA Pゴシック"/>
        <family val="2"/>
      </rPr>
      <t>月</t>
    </r>
  </si>
  <si>
    <t>主要観光施設
入込客数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</si>
  <si>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5</t>
    </r>
    <r>
      <rPr>
        <sz val="12"/>
        <rFont val="IPA Pゴシック"/>
        <family val="2"/>
      </rPr>
      <t>　観光消費額】</t>
    </r>
  </si>
  <si>
    <t xml:space="preserve">日本人観光客消費額
</t>
  </si>
  <si>
    <t xml:space="preserve"> </t>
  </si>
  <si>
    <t>客  数（人）</t>
  </si>
  <si>
    <r>
      <rPr>
        <sz val="10"/>
        <rFont val="IPA Pゴシック"/>
        <family val="2"/>
      </rPr>
      <t>１人当たりの消費額
（円</t>
    </r>
    <r>
      <rPr>
        <sz val="10"/>
        <rFont val="ＭＳ ゴシック"/>
        <family val="3"/>
        <charset val="128"/>
      </rPr>
      <t>/</t>
    </r>
    <r>
      <rPr>
        <sz val="10"/>
        <rFont val="IPA Pゴシック"/>
        <family val="2"/>
      </rPr>
      <t>人回）</t>
    </r>
  </si>
  <si>
    <t>消 費 額（千円）</t>
  </si>
  <si>
    <t>日帰り客</t>
  </si>
  <si>
    <t>合　計</t>
  </si>
  <si>
    <t xml:space="preserve">外国人観光客消費額
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</si>
  <si>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6</t>
    </r>
    <r>
      <rPr>
        <sz val="12"/>
        <rFont val="IPA Pゴシック"/>
        <family val="2"/>
      </rPr>
      <t>　市有市営温泉入浴者数（有料無料含む）】</t>
    </r>
  </si>
  <si>
    <t xml:space="preserve">                   　　月
施設名</t>
  </si>
  <si>
    <r>
      <rPr>
        <sz val="12"/>
        <rFont val="ＭＳ ゴシック"/>
        <family val="3"/>
        <charset val="128"/>
      </rPr>
      <t>1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</si>
  <si>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2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</si>
  <si>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3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</si>
  <si>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4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</si>
  <si>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5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</si>
  <si>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6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</si>
  <si>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7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</si>
  <si>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8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</si>
  <si>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9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</si>
  <si>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10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</si>
  <si>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11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</si>
  <si>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12</t>
    </r>
    <r>
      <rPr>
        <sz val="12"/>
        <rFont val="IPA Pゴシック"/>
        <family val="2"/>
      </rPr>
      <t>月</t>
    </r>
  </si>
  <si>
    <t>竹瓦温泉※１</t>
  </si>
  <si>
    <t>永石温泉</t>
  </si>
  <si>
    <t>不老泉</t>
  </si>
  <si>
    <t>田の湯温泉</t>
  </si>
  <si>
    <t>海門寺温泉</t>
  </si>
  <si>
    <t>浜田温泉</t>
  </si>
  <si>
    <t>鉄輪むし湯</t>
  </si>
  <si>
    <t>別府海浜砂湯</t>
  </si>
  <si>
    <t>亀陽泉</t>
  </si>
  <si>
    <t>柴石温泉</t>
  </si>
  <si>
    <t>北浜温泉</t>
  </si>
  <si>
    <t>湯都ピア浜脇</t>
  </si>
  <si>
    <t>浜脇温泉</t>
  </si>
  <si>
    <t>堀田温泉</t>
  </si>
  <si>
    <t>総計</t>
  </si>
  <si>
    <t>※１  竹瓦温泉砂湯の入浴者数も含む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</si>
  <si>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7</t>
    </r>
    <r>
      <rPr>
        <sz val="12"/>
        <rFont val="IPA Pゴシック"/>
        <family val="2"/>
      </rPr>
      <t>　市有温泉数】</t>
    </r>
  </si>
  <si>
    <t>区　　分</t>
  </si>
  <si>
    <t>普通浴場</t>
  </si>
  <si>
    <t>むし湯</t>
  </si>
  <si>
    <t>砂　湯</t>
  </si>
  <si>
    <t>多目的温泉</t>
  </si>
  <si>
    <t>計</t>
  </si>
  <si>
    <t>市 有 市 営 温 泉</t>
  </si>
  <si>
    <t>市 有 区 営 温 泉</t>
  </si>
  <si>
    <r>
      <rPr>
        <sz val="11"/>
        <rFont val="IPA Pゴシック"/>
        <family val="2"/>
      </rPr>
      <t>　　市営温泉は、「芝居の湯（別府市コミュニティーセンター</t>
    </r>
    <r>
      <rPr>
        <sz val="11"/>
        <rFont val="ＭＳ ゴシック"/>
        <family val="3"/>
        <charset val="128"/>
      </rPr>
      <t>:</t>
    </r>
    <r>
      <rPr>
        <sz val="11"/>
        <rFont val="IPA Pゴシック"/>
        <family val="2"/>
      </rPr>
      <t>社会教育課所管）」「競輪温泉（公営競技</t>
    </r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</si>
  <si>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8</t>
    </r>
    <r>
      <rPr>
        <sz val="12"/>
        <rFont val="IPA Pゴシック"/>
        <family val="2"/>
      </rPr>
      <t>　別府市の有料宿泊施設・温泉の状況】</t>
    </r>
  </si>
  <si>
    <t>（単位：軒）</t>
  </si>
  <si>
    <t>宿泊施設</t>
  </si>
  <si>
    <t>施設数</t>
  </si>
  <si>
    <t>ホテル</t>
  </si>
  <si>
    <t>旅館</t>
  </si>
  <si>
    <t>簡易宿所</t>
  </si>
  <si>
    <t>下宿</t>
  </si>
  <si>
    <t>合    計</t>
  </si>
  <si>
    <t>源泉数</t>
  </si>
  <si>
    <t>孔</t>
  </si>
  <si>
    <t>一分間の湧出量</t>
  </si>
  <si>
    <r>
      <rPr>
        <sz val="12"/>
        <rFont val="ＭＳ ゴシック"/>
        <family val="3"/>
        <charset val="128"/>
      </rPr>
      <t>ℓ/</t>
    </r>
    <r>
      <rPr>
        <sz val="12"/>
        <rFont val="IPA Pゴシック"/>
        <family val="2"/>
      </rPr>
      <t>分</t>
    </r>
  </si>
  <si>
    <t>泉質</t>
  </si>
  <si>
    <t>単純温泉・塩化物泉・炭酸水素塩泉・硫酸塩泉・含鉄泉・酸性泉・硫黄泉（全１０種類中７種類の温泉が湧出）</t>
  </si>
  <si>
    <t>マ    カ    オ</t>
  </si>
  <si>
    <t>ベトナム</t>
  </si>
  <si>
    <t>韓国</t>
    <rPh sb="0" eb="2">
      <t>カンコク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</si>
  <si>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</si>
  <si>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</si>
  <si>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中国</t>
    <rPh sb="0" eb="2">
      <t>チュウゴク</t>
    </rPh>
    <phoneticPr fontId="1"/>
  </si>
  <si>
    <t>その他</t>
    <rPh sb="2" eb="3">
      <t>タ</t>
    </rPh>
    <phoneticPr fontId="1"/>
  </si>
  <si>
    <t>　　　市有区営温泉の温泉数はそれぞれ休業中２箇所を含む数</t>
    <phoneticPr fontId="16"/>
  </si>
  <si>
    <t>　　　市有区営温泉の北鉄輪温泉（閉鎖中）、京町温泉（休業中）を含む数</t>
    <phoneticPr fontId="16"/>
  </si>
  <si>
    <t>2023年</t>
    <rPh sb="4" eb="5">
      <t>ドシ</t>
    </rPh>
    <phoneticPr fontId="16"/>
  </si>
  <si>
    <r>
      <t>2023</t>
    </r>
    <r>
      <rPr>
        <sz val="12"/>
        <color rgb="FF000000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ＭＳ Ｐゴシック"/>
        <family val="3"/>
        <charset val="128"/>
      </rPr>
      <t>月～</t>
    </r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ＭＳ Ｐゴシック"/>
        <family val="3"/>
        <charset val="128"/>
      </rPr>
      <t>月</t>
    </r>
    <rPh sb="4" eb="5">
      <t>ネン</t>
    </rPh>
    <phoneticPr fontId="16"/>
  </si>
  <si>
    <r>
      <rPr>
        <sz val="12"/>
        <rFont val="ＭＳ ゴシック"/>
        <family val="3"/>
        <charset val="128"/>
      </rPr>
      <t>2023</t>
    </r>
    <r>
      <rPr>
        <sz val="12"/>
        <rFont val="ＭＳ Ｐゴシック"/>
        <family val="3"/>
        <charset val="128"/>
      </rPr>
      <t>年（</t>
    </r>
    <r>
      <rPr>
        <sz val="12"/>
        <rFont val="ＭＳ ゴシック"/>
        <family val="3"/>
        <charset val="128"/>
      </rPr>
      <t>2023</t>
    </r>
    <r>
      <rPr>
        <sz val="12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</t>
    </r>
    <r>
      <rPr>
        <sz val="12"/>
        <rFont val="ＭＳ Ｐゴシック"/>
        <family val="3"/>
        <charset val="128"/>
      </rPr>
      <t>月～</t>
    </r>
    <r>
      <rPr>
        <sz val="12"/>
        <rFont val="ＭＳ ゴシック"/>
        <family val="3"/>
        <charset val="128"/>
      </rPr>
      <t>2023</t>
    </r>
    <r>
      <rPr>
        <sz val="12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12</t>
    </r>
    <r>
      <rPr>
        <sz val="12"/>
        <rFont val="ＭＳ Ｐゴシック"/>
        <family val="3"/>
        <charset val="128"/>
      </rPr>
      <t>月）</t>
    </r>
    <phoneticPr fontId="16"/>
  </si>
  <si>
    <r>
      <rPr>
        <sz val="12"/>
        <rFont val="ＭＳ Ｐゴシック"/>
        <family val="3"/>
        <charset val="128"/>
      </rPr>
      <t>（</t>
    </r>
    <r>
      <rPr>
        <sz val="12"/>
        <rFont val="ＭＳ ゴシック"/>
        <family val="3"/>
        <charset val="128"/>
      </rPr>
      <t>2023</t>
    </r>
    <r>
      <rPr>
        <sz val="12"/>
        <rFont val="ＭＳ Ｐゴシック"/>
        <family val="3"/>
        <charset val="128"/>
      </rPr>
      <t>年</t>
    </r>
    <r>
      <rPr>
        <sz val="12"/>
        <rFont val="ＭＳ ゴシック"/>
        <family val="3"/>
        <charset val="128"/>
      </rPr>
      <t>12</t>
    </r>
    <r>
      <rPr>
        <sz val="12"/>
        <rFont val="ＭＳ Ｐゴシック"/>
        <family val="3"/>
        <charset val="128"/>
      </rPr>
      <t>月末現在</t>
    </r>
    <r>
      <rPr>
        <sz val="12"/>
        <rFont val="IPA Pゴシック"/>
        <family val="2"/>
      </rPr>
      <t xml:space="preserve"> </t>
    </r>
    <r>
      <rPr>
        <sz val="12"/>
        <rFont val="ＭＳ Ｐゴシック"/>
        <family val="3"/>
        <charset val="128"/>
      </rPr>
      <t>）</t>
    </r>
    <rPh sb="5" eb="6">
      <t>ネン</t>
    </rPh>
    <phoneticPr fontId="16"/>
  </si>
  <si>
    <r>
      <rPr>
        <sz val="11"/>
        <rFont val="ＭＳ Ｐゴシック"/>
        <family val="3"/>
        <charset val="128"/>
      </rPr>
      <t>注）多目的温泉：湯都ピア浜脇、※別府海浜砂場は</t>
    </r>
    <r>
      <rPr>
        <sz val="11"/>
        <rFont val="IPA Pゴシック"/>
        <family val="2"/>
      </rPr>
      <t>2023</t>
    </r>
    <r>
      <rPr>
        <sz val="11"/>
        <rFont val="ＭＳ Ｐゴシック"/>
        <family val="3"/>
        <charset val="128"/>
      </rPr>
      <t>年</t>
    </r>
    <r>
      <rPr>
        <sz val="11"/>
        <rFont val="IPA Pゴシック"/>
        <family val="2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IPA Pゴシック"/>
        <family val="2"/>
      </rPr>
      <t>1</t>
    </r>
    <r>
      <rPr>
        <sz val="11"/>
        <rFont val="ＭＳ Ｐゴシック"/>
        <family val="3"/>
        <charset val="128"/>
      </rPr>
      <t>日付で廃止。</t>
    </r>
    <rPh sb="16" eb="22">
      <t>ベップカイヒンスナバ</t>
    </rPh>
    <phoneticPr fontId="16"/>
  </si>
  <si>
    <t>資料）令和5年度　大分県東部保健所報</t>
    <phoneticPr fontId="16"/>
  </si>
  <si>
    <t>2022年4月1日付廃止</t>
    <rPh sb="4" eb="5">
      <t>ネン</t>
    </rPh>
    <rPh sb="6" eb="7">
      <t>ガツ</t>
    </rPh>
    <rPh sb="8" eb="9">
      <t>ニチ</t>
    </rPh>
    <rPh sb="9" eb="10">
      <t>ツキ</t>
    </rPh>
    <rPh sb="10" eb="12">
      <t>ハイシ</t>
    </rPh>
    <phoneticPr fontId="16"/>
  </si>
  <si>
    <t>2023年1月5日～2月28日まで休館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7" eb="19">
      <t>キュウカン</t>
    </rPh>
    <phoneticPr fontId="16"/>
  </si>
  <si>
    <t>2023年4月1日付廃止</t>
    <rPh sb="4" eb="5">
      <t>ネン</t>
    </rPh>
    <rPh sb="6" eb="7">
      <t>ガツ</t>
    </rPh>
    <rPh sb="8" eb="9">
      <t>ニチ</t>
    </rPh>
    <rPh sb="9" eb="10">
      <t>ツキ</t>
    </rPh>
    <rPh sb="10" eb="12">
      <t>ハイシ</t>
    </rPh>
    <phoneticPr fontId="16"/>
  </si>
  <si>
    <t>　　事務所所管）」「文化の湯（共生社会実現・部落差別解消推進課所管）」の３施設を含めます。</t>
    <rPh sb="15" eb="21">
      <t>キョウセイシャカイジツゲン</t>
    </rPh>
    <rPh sb="22" eb="26">
      <t>ブラクサベツ</t>
    </rPh>
    <rPh sb="26" eb="28">
      <t>カイショウ</t>
    </rPh>
    <rPh sb="28" eb="30">
      <t>スイシン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</si>
</sst>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;[Red]\-#,##0\ "/>
    <numFmt numFmtId="178" formatCode="#,##0_ "/>
  </numFmts>
  <fonts count="20">
    <font>
      <sz val="11"/>
      <color rgb="FF000000"/>
      <name val="IPA Pゴシック"/>
      <family val="2"/>
    </font>
    <font>
      <sz val="10"/>
      <name val="Arial"/>
      <family val="2"/>
    </font>
    <font>
      <sz val="12"/>
      <color rgb="FF000000"/>
      <name val="IPA Pゴシック"/>
      <family val="2"/>
    </font>
    <font>
      <sz val="12"/>
      <color rgb="FF000000"/>
      <name val="ＭＳ ゴシック"/>
      <family val="3"/>
      <charset val="128"/>
    </font>
    <font>
      <sz val="12"/>
      <color rgb="FFFF0000"/>
      <name val="IPA Pゴシック"/>
      <family val="2"/>
    </font>
    <font>
      <sz val="12"/>
      <name val="IPA Pゴシック"/>
      <family val="2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name val="IPA Pゴシック"/>
      <family val="2"/>
    </font>
    <font>
      <sz val="10"/>
      <name val="ＭＳ ゴシック"/>
      <family val="3"/>
      <charset val="128"/>
    </font>
    <font>
      <b/>
      <sz val="12"/>
      <name val="IPA Pゴシック"/>
      <family val="2"/>
    </font>
    <font>
      <sz val="11"/>
      <name val="IPA Pゴシック"/>
      <family val="2"/>
    </font>
    <font>
      <sz val="11"/>
      <color rgb="FFFF0000"/>
      <name val="IPA Pゴシック"/>
      <family val="2"/>
    </font>
    <font>
      <sz val="11"/>
      <name val="ＭＳ ゴシック"/>
      <family val="3"/>
      <charset val="128"/>
    </font>
    <font>
      <b/>
      <sz val="12"/>
      <color rgb="FFFF0000"/>
      <name val="IPA Pゴシック"/>
      <family val="2"/>
    </font>
    <font>
      <sz val="11"/>
      <color rgb="FF000000"/>
      <name val="IPA Pゴシック"/>
      <family val="2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EDEDED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rgb="FF333333"/>
      </right>
      <top style="thin">
        <color auto="1"/>
      </top>
      <bottom style="thin">
        <color auto="1"/>
      </bottom>
      <diagonal style="thin">
        <color rgb="FF333333"/>
      </diagonal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/>
      <top/>
      <bottom style="hair">
        <color auto="1"/>
      </bottom>
      <diagonal/>
    </border>
    <border>
      <left style="medium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/>
      <diagonal/>
    </border>
    <border>
      <left style="thin">
        <color rgb="FF333333"/>
      </left>
      <right style="thin">
        <color rgb="FF333333"/>
      </right>
      <top style="hair">
        <color auto="1"/>
      </top>
      <bottom/>
      <diagonal/>
    </border>
    <border>
      <left style="medium">
        <color auto="1"/>
      </left>
      <right style="thin">
        <color rgb="FF333333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rgb="FF333333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rgb="FF333333"/>
      </left>
      <right style="medium">
        <color auto="1"/>
      </right>
      <top style="hair">
        <color auto="1"/>
      </top>
      <bottom style="hair">
        <color auto="1"/>
      </bottom>
      <diagonal style="thin">
        <color rgb="FF333333"/>
      </diagonal>
    </border>
    <border diagonalUp="1"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 style="thin">
        <color rgb="FF333333"/>
      </diagonal>
    </border>
    <border diagonalUp="1">
      <left style="thin">
        <color rgb="FF333333"/>
      </left>
      <right/>
      <top style="hair">
        <color auto="1"/>
      </top>
      <bottom style="hair">
        <color auto="1"/>
      </bottom>
      <diagonal style="thin">
        <color rgb="FF333333"/>
      </diagonal>
    </border>
  </borders>
  <cellStyleXfs count="4">
    <xf numFmtId="0" fontId="0" fillId="0" borderId="0">
      <alignment vertical="center"/>
    </xf>
    <xf numFmtId="38" fontId="15" fillId="0" borderId="0" applyBorder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38" fontId="3" fillId="2" borderId="3" xfId="1" applyFont="1" applyFill="1" applyBorder="1" applyAlignment="1" applyProtection="1">
      <alignment vertical="center"/>
    </xf>
    <xf numFmtId="38" fontId="4" fillId="2" borderId="0" xfId="0" applyNumberFormat="1" applyFont="1" applyFill="1">
      <alignment vertical="center"/>
    </xf>
    <xf numFmtId="38" fontId="2" fillId="2" borderId="0" xfId="0" applyNumberFormat="1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</xf>
    <xf numFmtId="38" fontId="3" fillId="2" borderId="5" xfId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 applyProtection="1">
      <alignment vertical="center"/>
    </xf>
    <xf numFmtId="38" fontId="3" fillId="2" borderId="7" xfId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8" fontId="5" fillId="2" borderId="0" xfId="1" applyNumberFormat="1" applyFont="1" applyFill="1" applyBorder="1" applyAlignment="1" applyProtection="1">
      <alignment vertical="center"/>
    </xf>
    <xf numFmtId="38" fontId="6" fillId="2" borderId="0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horizontal="right" vertical="center"/>
    </xf>
    <xf numFmtId="38" fontId="5" fillId="3" borderId="6" xfId="1" applyNumberFormat="1" applyFont="1" applyFill="1" applyBorder="1" applyAlignment="1" applyProtection="1">
      <alignment horizontal="center" vertical="center"/>
    </xf>
    <xf numFmtId="38" fontId="5" fillId="3" borderId="1" xfId="1" applyNumberFormat="1" applyFont="1" applyFill="1" applyBorder="1" applyAlignment="1" applyProtection="1">
      <alignment horizontal="center" vertical="center" shrinkToFit="1"/>
    </xf>
    <xf numFmtId="38" fontId="5" fillId="3" borderId="1" xfId="1" applyNumberFormat="1" applyFont="1" applyFill="1" applyBorder="1" applyAlignment="1" applyProtection="1">
      <alignment horizontal="distributed" vertical="center" indent="4"/>
    </xf>
    <xf numFmtId="38" fontId="6" fillId="2" borderId="1" xfId="1" applyNumberFormat="1" applyFont="1" applyFill="1" applyBorder="1" applyAlignment="1" applyProtection="1">
      <alignment horizontal="right" vertical="center"/>
    </xf>
    <xf numFmtId="38" fontId="6" fillId="2" borderId="8" xfId="1" applyNumberFormat="1" applyFont="1" applyFill="1" applyBorder="1" applyAlignment="1" applyProtection="1">
      <alignment horizontal="right" vertical="center"/>
    </xf>
    <xf numFmtId="38" fontId="5" fillId="3" borderId="9" xfId="1" applyNumberFormat="1" applyFont="1" applyFill="1" applyBorder="1" applyAlignment="1" applyProtection="1">
      <alignment horizontal="center" vertical="center"/>
    </xf>
    <xf numFmtId="38" fontId="6" fillId="3" borderId="9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horizontal="center" vertical="center"/>
    </xf>
    <xf numFmtId="38" fontId="5" fillId="2" borderId="0" xfId="1" applyNumberFormat="1" applyFont="1" applyFill="1" applyBorder="1" applyAlignment="1" applyProtection="1">
      <alignment horizontal="distributed" vertical="center" shrinkToFit="1"/>
    </xf>
    <xf numFmtId="38" fontId="2" fillId="2" borderId="0" xfId="1" applyFont="1" applyFill="1" applyBorder="1" applyAlignment="1" applyProtection="1">
      <alignment horizontal="center" vertical="center"/>
    </xf>
    <xf numFmtId="38" fontId="2" fillId="2" borderId="0" xfId="1" applyFont="1" applyFill="1" applyBorder="1" applyAlignment="1" applyProtection="1">
      <alignment horizontal="left" vertical="center"/>
    </xf>
    <xf numFmtId="38" fontId="2" fillId="2" borderId="0" xfId="1" applyFont="1" applyFill="1" applyBorder="1" applyAlignment="1" applyProtection="1">
      <alignment horizontal="right"/>
    </xf>
    <xf numFmtId="38" fontId="3" fillId="2" borderId="0" xfId="1" applyFont="1" applyFill="1" applyBorder="1" applyAlignment="1" applyProtection="1">
      <alignment horizontal="left" vertical="center"/>
    </xf>
    <xf numFmtId="38" fontId="2" fillId="2" borderId="0" xfId="1" applyFont="1" applyFill="1" applyBorder="1" applyAlignment="1" applyProtection="1">
      <alignment horizontal="right" vertical="center"/>
    </xf>
    <xf numFmtId="38" fontId="2" fillId="4" borderId="1" xfId="1" applyFont="1" applyFill="1" applyBorder="1" applyAlignment="1" applyProtection="1">
      <alignment horizontal="center" vertical="center"/>
    </xf>
    <xf numFmtId="38" fontId="2" fillId="4" borderId="2" xfId="1" applyFont="1" applyFill="1" applyBorder="1" applyAlignment="1" applyProtection="1">
      <alignment horizontal="center" vertical="center"/>
    </xf>
    <xf numFmtId="38" fontId="2" fillId="4" borderId="2" xfId="1" applyFont="1" applyFill="1" applyBorder="1" applyAlignment="1" applyProtection="1">
      <alignment horizontal="center" vertical="center" wrapText="1"/>
    </xf>
    <xf numFmtId="38" fontId="3" fillId="4" borderId="2" xfId="1" applyFont="1" applyFill="1" applyBorder="1" applyAlignment="1" applyProtection="1">
      <alignment horizontal="center" vertical="center"/>
    </xf>
    <xf numFmtId="38" fontId="3" fillId="4" borderId="2" xfId="1" applyFont="1" applyFill="1" applyBorder="1" applyAlignment="1" applyProtection="1">
      <alignment horizontal="center" vertical="center" wrapText="1"/>
    </xf>
    <xf numFmtId="38" fontId="2" fillId="4" borderId="3" xfId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 applyProtection="1">
      <alignment horizontal="right" vertical="center"/>
    </xf>
    <xf numFmtId="38" fontId="3" fillId="2" borderId="3" xfId="1" applyFont="1" applyFill="1" applyBorder="1" applyAlignment="1" applyProtection="1">
      <alignment horizontal="right" vertical="center"/>
    </xf>
    <xf numFmtId="38" fontId="2" fillId="4" borderId="4" xfId="1" applyFont="1" applyFill="1" applyBorder="1" applyAlignment="1" applyProtection="1">
      <alignment horizontal="center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</xf>
    <xf numFmtId="38" fontId="2" fillId="4" borderId="6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176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3" fillId="2" borderId="12" xfId="1" applyFont="1" applyFill="1" applyBorder="1" applyAlignment="1" applyProtection="1">
      <alignment vertical="center"/>
    </xf>
    <xf numFmtId="38" fontId="2" fillId="2" borderId="0" xfId="1" applyFont="1" applyFill="1" applyBorder="1" applyAlignment="1" applyProtection="1">
      <alignment vertical="center"/>
    </xf>
    <xf numFmtId="38" fontId="5" fillId="0" borderId="0" xfId="1" applyFont="1" applyBorder="1" applyAlignment="1" applyProtection="1"/>
    <xf numFmtId="38" fontId="5" fillId="0" borderId="0" xfId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/>
    </xf>
    <xf numFmtId="38" fontId="5" fillId="0" borderId="0" xfId="1" applyFont="1" applyBorder="1" applyAlignment="1" applyProtection="1">
      <alignment horizontal="left" wrapText="1"/>
    </xf>
    <xf numFmtId="38" fontId="5" fillId="3" borderId="1" xfId="1" applyFont="1" applyFill="1" applyBorder="1" applyAlignment="1" applyProtection="1">
      <alignment horizontal="center" vertical="center"/>
    </xf>
    <xf numFmtId="38" fontId="8" fillId="3" borderId="1" xfId="1" applyFont="1" applyFill="1" applyBorder="1" applyAlignment="1" applyProtection="1">
      <alignment horizontal="center" vertical="center" wrapText="1"/>
    </xf>
    <xf numFmtId="38" fontId="5" fillId="3" borderId="1" xfId="1" applyFont="1" applyFill="1" applyBorder="1" applyAlignment="1" applyProtection="1">
      <alignment horizontal="center" vertical="center" wrapText="1"/>
    </xf>
    <xf numFmtId="38" fontId="3" fillId="0" borderId="1" xfId="1" applyFont="1" applyBorder="1" applyAlignment="1" applyProtection="1">
      <alignment horizontal="right" vertical="center" wrapText="1"/>
    </xf>
    <xf numFmtId="38" fontId="6" fillId="0" borderId="1" xfId="1" applyFont="1" applyBorder="1" applyAlignment="1" applyProtection="1">
      <alignment horizontal="right" vertical="center" wrapText="1"/>
    </xf>
    <xf numFmtId="38" fontId="6" fillId="0" borderId="1" xfId="1" applyFont="1" applyBorder="1" applyAlignment="1" applyProtection="1">
      <alignment horizontal="right" vertical="center"/>
    </xf>
    <xf numFmtId="38" fontId="5" fillId="0" borderId="14" xfId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wrapText="1"/>
    </xf>
    <xf numFmtId="38" fontId="6" fillId="2" borderId="1" xfId="1" applyFont="1" applyFill="1" applyBorder="1" applyAlignment="1" applyProtection="1">
      <alignment horizontal="right" vertical="center"/>
    </xf>
    <xf numFmtId="38" fontId="6" fillId="2" borderId="1" xfId="1" applyFont="1" applyFill="1" applyBorder="1" applyAlignment="1" applyProtection="1">
      <alignment horizontal="right" vertical="center" wrapText="1"/>
    </xf>
    <xf numFmtId="0" fontId="5" fillId="0" borderId="0" xfId="1" applyNumberFormat="1" applyFont="1" applyAlignment="1"/>
    <xf numFmtId="0" fontId="5" fillId="0" borderId="0" xfId="1" applyNumberFormat="1" applyFont="1" applyAlignment="1">
      <alignment vertical="center"/>
    </xf>
    <xf numFmtId="3" fontId="5" fillId="3" borderId="16" xfId="1" applyNumberFormat="1" applyFont="1" applyFill="1" applyBorder="1" applyAlignment="1" applyProtection="1">
      <alignment horizontal="center" wrapText="1"/>
      <protection locked="0"/>
    </xf>
    <xf numFmtId="3" fontId="6" fillId="3" borderId="17" xfId="1" applyNumberFormat="1" applyFont="1" applyFill="1" applyBorder="1" applyAlignment="1" applyProtection="1">
      <alignment horizontal="center" vertical="center"/>
      <protection locked="0"/>
    </xf>
    <xf numFmtId="3" fontId="6" fillId="3" borderId="18" xfId="1" applyNumberFormat="1" applyFont="1" applyFill="1" applyBorder="1" applyAlignment="1" applyProtection="1">
      <alignment horizontal="center" vertical="center"/>
      <protection locked="0"/>
    </xf>
    <xf numFmtId="3" fontId="5" fillId="3" borderId="19" xfId="1" applyNumberFormat="1" applyFont="1" applyFill="1" applyBorder="1" applyAlignment="1" applyProtection="1">
      <alignment horizontal="center" vertical="center"/>
      <protection locked="0"/>
    </xf>
    <xf numFmtId="3" fontId="5" fillId="3" borderId="20" xfId="1" applyNumberFormat="1" applyFont="1" applyFill="1" applyBorder="1" applyAlignment="1" applyProtection="1">
      <alignment horizontal="distributed" vertical="center"/>
      <protection locked="0"/>
    </xf>
    <xf numFmtId="177" fontId="6" fillId="0" borderId="21" xfId="1" applyNumberFormat="1" applyFont="1" applyBorder="1" applyAlignment="1" applyProtection="1">
      <alignment vertical="center"/>
      <protection locked="0"/>
    </xf>
    <xf numFmtId="177" fontId="6" fillId="0" borderId="22" xfId="1" applyNumberFormat="1" applyFont="1" applyBorder="1" applyAlignment="1" applyProtection="1">
      <alignment vertical="center"/>
      <protection locked="0"/>
    </xf>
    <xf numFmtId="177" fontId="6" fillId="0" borderId="23" xfId="1" applyNumberFormat="1" applyFont="1" applyBorder="1" applyAlignment="1" applyProtection="1">
      <alignment vertical="center"/>
      <protection locked="0"/>
    </xf>
    <xf numFmtId="3" fontId="5" fillId="3" borderId="24" xfId="1" applyNumberFormat="1" applyFont="1" applyFill="1" applyBorder="1" applyAlignment="1" applyProtection="1">
      <alignment horizontal="distributed" vertical="center"/>
      <protection locked="0"/>
    </xf>
    <xf numFmtId="177" fontId="6" fillId="0" borderId="25" xfId="1" applyNumberFormat="1" applyFont="1" applyBorder="1" applyAlignment="1" applyProtection="1">
      <alignment vertical="center"/>
      <protection locked="0"/>
    </xf>
    <xf numFmtId="177" fontId="6" fillId="0" borderId="26" xfId="1" applyNumberFormat="1" applyFont="1" applyBorder="1" applyAlignment="1" applyProtection="1">
      <alignment vertical="center"/>
      <protection locked="0"/>
    </xf>
    <xf numFmtId="177" fontId="6" fillId="0" borderId="25" xfId="1" applyNumberFormat="1" applyFont="1" applyBorder="1" applyAlignment="1" applyProtection="1">
      <alignment horizontal="right" vertical="center"/>
      <protection locked="0"/>
    </xf>
    <xf numFmtId="3" fontId="5" fillId="3" borderId="27" xfId="1" applyNumberFormat="1" applyFont="1" applyFill="1" applyBorder="1" applyAlignment="1" applyProtection="1">
      <alignment horizontal="distributed" vertical="center"/>
      <protection locked="0"/>
    </xf>
    <xf numFmtId="177" fontId="6" fillId="0" borderId="28" xfId="1" applyNumberFormat="1" applyFont="1" applyBorder="1" applyAlignment="1" applyProtection="1">
      <alignment vertical="center"/>
      <protection locked="0"/>
    </xf>
    <xf numFmtId="177" fontId="6" fillId="0" borderId="29" xfId="1" applyNumberFormat="1" applyFont="1" applyBorder="1" applyAlignment="1" applyProtection="1">
      <alignment vertical="center"/>
      <protection locked="0"/>
    </xf>
    <xf numFmtId="3" fontId="5" fillId="3" borderId="30" xfId="1" applyNumberFormat="1" applyFont="1" applyFill="1" applyBorder="1" applyAlignment="1" applyProtection="1">
      <alignment horizontal="distributed" vertical="center"/>
      <protection locked="0"/>
    </xf>
    <xf numFmtId="177" fontId="6" fillId="0" borderId="30" xfId="1" applyNumberFormat="1" applyFont="1" applyBorder="1" applyAlignment="1" applyProtection="1">
      <alignment vertical="center"/>
      <protection locked="0"/>
    </xf>
    <xf numFmtId="177" fontId="6" fillId="0" borderId="31" xfId="1" applyNumberFormat="1" applyFont="1" applyBorder="1" applyAlignment="1" applyProtection="1">
      <alignment vertical="center"/>
      <protection locked="0"/>
    </xf>
    <xf numFmtId="177" fontId="6" fillId="0" borderId="32" xfId="1" applyNumberFormat="1" applyFont="1" applyBorder="1" applyAlignment="1" applyProtection="1">
      <alignment vertical="center"/>
      <protection locked="0"/>
    </xf>
    <xf numFmtId="177" fontId="6" fillId="0" borderId="30" xfId="1" applyNumberFormat="1" applyFont="1" applyBorder="1" applyAlignment="1" applyProtection="1">
      <alignment vertical="center"/>
      <protection locked="0"/>
    </xf>
    <xf numFmtId="177" fontId="6" fillId="0" borderId="31" xfId="1" applyNumberFormat="1" applyFont="1" applyBorder="1" applyAlignment="1" applyProtection="1">
      <alignment vertical="center"/>
      <protection locked="0"/>
    </xf>
    <xf numFmtId="3" fontId="5" fillId="3" borderId="33" xfId="1" applyNumberFormat="1" applyFont="1" applyFill="1" applyBorder="1" applyAlignment="1" applyProtection="1">
      <alignment horizontal="distributed" vertical="center"/>
      <protection locked="0"/>
    </xf>
    <xf numFmtId="177" fontId="6" fillId="0" borderId="33" xfId="1" applyNumberFormat="1" applyFont="1" applyBorder="1" applyAlignment="1" applyProtection="1">
      <alignment vertical="center"/>
      <protection locked="0"/>
    </xf>
    <xf numFmtId="177" fontId="6" fillId="0" borderId="34" xfId="1" applyNumberFormat="1" applyFont="1" applyBorder="1" applyAlignment="1" applyProtection="1">
      <alignment vertical="center"/>
      <protection locked="0"/>
    </xf>
    <xf numFmtId="177" fontId="6" fillId="0" borderId="35" xfId="1" applyNumberFormat="1" applyFont="1" applyBorder="1" applyAlignment="1" applyProtection="1">
      <alignment vertical="center"/>
      <protection locked="0"/>
    </xf>
    <xf numFmtId="3" fontId="5" fillId="3" borderId="36" xfId="1" applyNumberFormat="1" applyFont="1" applyFill="1" applyBorder="1" applyAlignment="1" applyProtection="1">
      <alignment horizontal="distributed" vertical="center"/>
      <protection locked="0"/>
    </xf>
    <xf numFmtId="177" fontId="6" fillId="0" borderId="37" xfId="1" applyNumberFormat="1" applyFont="1" applyBorder="1" applyAlignment="1" applyProtection="1">
      <alignment vertical="center"/>
      <protection locked="0"/>
    </xf>
    <xf numFmtId="177" fontId="6" fillId="0" borderId="38" xfId="1" applyNumberFormat="1" applyFont="1" applyBorder="1" applyAlignment="1" applyProtection="1">
      <alignment vertical="center"/>
      <protection locked="0"/>
    </xf>
    <xf numFmtId="0" fontId="5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5" fillId="0" borderId="0" xfId="1" applyNumberFormat="1" applyFont="1" applyBorder="1" applyAlignment="1"/>
    <xf numFmtId="0" fontId="5" fillId="0" borderId="39" xfId="1" applyNumberFormat="1" applyFont="1" applyBorder="1" applyAlignment="1"/>
    <xf numFmtId="0" fontId="5" fillId="0" borderId="39" xfId="1" applyNumberFormat="1" applyFont="1" applyBorder="1" applyAlignment="1">
      <alignment horizontal="right" vertical="top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19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0" fontId="6" fillId="0" borderId="19" xfId="1" applyNumberFormat="1" applyFont="1" applyBorder="1" applyAlignment="1">
      <alignment vertical="center"/>
    </xf>
    <xf numFmtId="0" fontId="5" fillId="3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vertical="center"/>
    </xf>
    <xf numFmtId="0" fontId="6" fillId="0" borderId="40" xfId="1" applyNumberFormat="1" applyFont="1" applyBorder="1" applyAlignment="1">
      <alignment vertical="center"/>
    </xf>
    <xf numFmtId="0" fontId="11" fillId="0" borderId="0" xfId="1" applyNumberFormat="1" applyFont="1" applyAlignment="1"/>
    <xf numFmtId="0" fontId="11" fillId="0" borderId="0" xfId="1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2" fillId="0" borderId="0" xfId="0" applyFont="1">
      <alignment vertical="center"/>
    </xf>
    <xf numFmtId="0" fontId="1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5" xfId="1" applyNumberFormat="1" applyFont="1" applyBorder="1" applyAlignment="1"/>
    <xf numFmtId="0" fontId="5" fillId="0" borderId="0" xfId="1" applyNumberFormat="1" applyFont="1" applyAlignment="1">
      <alignment horizontal="right"/>
    </xf>
    <xf numFmtId="0" fontId="5" fillId="0" borderId="41" xfId="1" applyNumberFormat="1" applyFont="1" applyBorder="1" applyAlignment="1">
      <alignment vertical="center"/>
    </xf>
    <xf numFmtId="38" fontId="6" fillId="0" borderId="41" xfId="1" applyNumberFormat="1" applyFont="1" applyBorder="1" applyAlignment="1" applyProtection="1">
      <alignment vertical="center"/>
    </xf>
    <xf numFmtId="178" fontId="5" fillId="0" borderId="41" xfId="1" applyNumberFormat="1" applyFont="1" applyBorder="1" applyAlignment="1">
      <alignment vertical="center"/>
    </xf>
    <xf numFmtId="178" fontId="4" fillId="0" borderId="12" xfId="1" applyNumberFormat="1" applyFont="1" applyBorder="1" applyAlignment="1">
      <alignment vertical="center"/>
    </xf>
    <xf numFmtId="178" fontId="6" fillId="0" borderId="41" xfId="1" applyNumberFormat="1" applyFont="1" applyBorder="1" applyAlignment="1">
      <alignment vertical="center"/>
    </xf>
    <xf numFmtId="0" fontId="5" fillId="0" borderId="15" xfId="1" applyNumberFormat="1" applyFont="1" applyBorder="1" applyAlignment="1"/>
    <xf numFmtId="0" fontId="5" fillId="0" borderId="15" xfId="1" applyNumberFormat="1" applyFont="1" applyBorder="1" applyAlignment="1">
      <alignment horizontal="right"/>
    </xf>
    <xf numFmtId="38" fontId="5" fillId="3" borderId="6" xfId="1" applyNumberFormat="1" applyFont="1" applyFill="1" applyBorder="1" applyAlignment="1" applyProtection="1">
      <alignment horizontal="distributed" vertical="center" indent="4"/>
    </xf>
    <xf numFmtId="38" fontId="6" fillId="2" borderId="4" xfId="1" applyNumberFormat="1" applyFont="1" applyFill="1" applyBorder="1" applyAlignment="1" applyProtection="1">
      <alignment horizontal="right" vertical="center"/>
    </xf>
    <xf numFmtId="38" fontId="3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0" fontId="18" fillId="0" borderId="0" xfId="1" applyNumberFormat="1" applyFont="1" applyAlignment="1"/>
    <xf numFmtId="0" fontId="19" fillId="0" borderId="0" xfId="1" applyNumberFormat="1" applyFont="1" applyBorder="1" applyAlignment="1">
      <alignment horizontal="left" vertical="center"/>
    </xf>
    <xf numFmtId="0" fontId="18" fillId="0" borderId="15" xfId="1" applyNumberFormat="1" applyFont="1" applyBorder="1" applyAlignment="1"/>
    <xf numFmtId="177" fontId="6" fillId="0" borderId="43" xfId="1" applyNumberFormat="1" applyFont="1" applyBorder="1" applyAlignment="1" applyProtection="1">
      <alignment vertical="center"/>
      <protection locked="0"/>
    </xf>
    <xf numFmtId="177" fontId="6" fillId="0" borderId="42" xfId="1" applyNumberFormat="1" applyFont="1" applyBorder="1" applyAlignment="1" applyProtection="1">
      <alignment vertical="center"/>
      <protection locked="0"/>
    </xf>
    <xf numFmtId="177" fontId="6" fillId="0" borderId="44" xfId="1" applyNumberFormat="1" applyFont="1" applyBorder="1" applyAlignment="1" applyProtection="1">
      <alignment vertical="center"/>
      <protection locked="0"/>
    </xf>
    <xf numFmtId="38" fontId="2" fillId="3" borderId="1" xfId="1" applyNumberFormat="1" applyFont="1" applyFill="1" applyBorder="1" applyAlignment="1" applyProtection="1">
      <alignment horizontal="distributed" vertical="center" indent="4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8" fontId="5" fillId="3" borderId="1" xfId="1" applyNumberFormat="1" applyFont="1" applyFill="1" applyBorder="1" applyAlignment="1" applyProtection="1">
      <alignment horizontal="center" vertical="center"/>
    </xf>
    <xf numFmtId="38" fontId="5" fillId="3" borderId="8" xfId="1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8" fontId="5" fillId="0" borderId="0" xfId="1" applyFont="1" applyBorder="1" applyAlignment="1" applyProtection="1">
      <alignment horizontal="left"/>
    </xf>
    <xf numFmtId="38" fontId="5" fillId="0" borderId="15" xfId="1" applyFont="1" applyBorder="1" applyAlignment="1" applyProtection="1">
      <alignment horizontal="left"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vertical="center" wrapText="1"/>
    </xf>
    <xf numFmtId="0" fontId="5" fillId="0" borderId="39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桁区切り 2" xfId="3" xr:uid="{00000000-0005-0000-0000-000000000000}"/>
    <cellStyle name="説明文" xfId="1" builtinId="53" customBuiltin="1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13"/>
  <sheetViews>
    <sheetView showGridLines="0" zoomScaleNormal="100" zoomScalePageLayoutView="60" workbookViewId="0"/>
  </sheetViews>
  <sheetFormatPr defaultRowHeight="15"/>
  <cols>
    <col min="1" max="1" width="9.125" style="1" customWidth="1"/>
    <col min="2" max="2" width="11" style="2" customWidth="1"/>
    <col min="3" max="3" width="12.875" style="1" customWidth="1"/>
    <col min="4" max="7" width="16.125" style="1" customWidth="1"/>
    <col min="8" max="8" width="16.25" style="1" customWidth="1"/>
    <col min="9" max="10" width="9.125" style="1" customWidth="1"/>
    <col min="11" max="11" width="12" style="1" customWidth="1"/>
    <col min="12" max="12" width="9.125" style="1" customWidth="1"/>
    <col min="13" max="13" width="10.75" style="1" customWidth="1"/>
    <col min="14" max="18" width="10.875" style="1" customWidth="1"/>
    <col min="19" max="1025" width="9.125" style="1" customWidth="1"/>
  </cols>
  <sheetData>
    <row r="2" spans="2:11" ht="22.5" customHeight="1">
      <c r="B2" s="3" t="s">
        <v>0</v>
      </c>
    </row>
    <row r="3" spans="2:11" ht="22.5" customHeight="1">
      <c r="B3" s="142" t="s">
        <v>134</v>
      </c>
      <c r="H3" s="4" t="s">
        <v>1</v>
      </c>
    </row>
    <row r="4" spans="2:11" ht="22.5" customHeight="1">
      <c r="B4" s="150"/>
      <c r="C4" s="150"/>
      <c r="D4" s="6" t="s">
        <v>2</v>
      </c>
      <c r="E4" s="6" t="s">
        <v>3</v>
      </c>
      <c r="F4" s="6" t="s">
        <v>4</v>
      </c>
      <c r="G4" s="7" t="s">
        <v>5</v>
      </c>
      <c r="H4" s="8" t="s">
        <v>6</v>
      </c>
    </row>
    <row r="5" spans="2:11" ht="22.5" customHeight="1">
      <c r="B5" s="150" t="s">
        <v>7</v>
      </c>
      <c r="C5" s="5" t="s">
        <v>8</v>
      </c>
      <c r="D5" s="9">
        <v>1116698</v>
      </c>
      <c r="E5" s="9">
        <v>1093608</v>
      </c>
      <c r="F5" s="9">
        <v>1020749</v>
      </c>
      <c r="G5" s="10">
        <v>1153758</v>
      </c>
      <c r="H5" s="11">
        <f>SUM(D5:G5)</f>
        <v>4384813</v>
      </c>
      <c r="J5" s="12"/>
      <c r="K5" s="13"/>
    </row>
    <row r="6" spans="2:11" ht="22.5" customHeight="1">
      <c r="B6" s="150"/>
      <c r="C6" s="5" t="s">
        <v>9</v>
      </c>
      <c r="D6" s="9">
        <v>2229</v>
      </c>
      <c r="E6" s="9">
        <v>6421</v>
      </c>
      <c r="F6" s="9">
        <v>6407</v>
      </c>
      <c r="G6" s="10">
        <v>13511</v>
      </c>
      <c r="H6" s="11">
        <f>SUM(D6:G6)</f>
        <v>28568</v>
      </c>
      <c r="J6" s="12"/>
      <c r="K6" s="13"/>
    </row>
    <row r="7" spans="2:11" ht="22.5" customHeight="1">
      <c r="B7" s="150"/>
      <c r="C7" s="5" t="s">
        <v>10</v>
      </c>
      <c r="D7" s="9">
        <f>SUM(D5:D6)</f>
        <v>1118927</v>
      </c>
      <c r="E7" s="9">
        <f t="shared" ref="E7:G7" si="0">SUM(E5:E6)</f>
        <v>1100029</v>
      </c>
      <c r="F7" s="9">
        <f t="shared" si="0"/>
        <v>1027156</v>
      </c>
      <c r="G7" s="9">
        <f t="shared" si="0"/>
        <v>1167269</v>
      </c>
      <c r="H7" s="11">
        <f>SUM(H5:H6)</f>
        <v>4413381</v>
      </c>
      <c r="J7" s="12"/>
      <c r="K7" s="13"/>
    </row>
    <row r="8" spans="2:11" ht="22.5" customHeight="1">
      <c r="B8" s="151" t="s">
        <v>11</v>
      </c>
      <c r="C8" s="5" t="s">
        <v>8</v>
      </c>
      <c r="D8" s="9">
        <v>582289</v>
      </c>
      <c r="E8" s="9">
        <v>532023</v>
      </c>
      <c r="F8" s="9">
        <v>614266</v>
      </c>
      <c r="G8" s="10">
        <v>647601</v>
      </c>
      <c r="H8" s="11">
        <f>SUM(D8:G8)</f>
        <v>2376179</v>
      </c>
    </row>
    <row r="9" spans="2:11" ht="22.5" customHeight="1">
      <c r="B9" s="151"/>
      <c r="C9" s="5" t="s">
        <v>9</v>
      </c>
      <c r="D9" s="9">
        <v>2939</v>
      </c>
      <c r="E9" s="9">
        <v>1334</v>
      </c>
      <c r="F9" s="9">
        <v>1763</v>
      </c>
      <c r="G9" s="10">
        <v>5216</v>
      </c>
      <c r="H9" s="11">
        <f>SUM(D9:G9)</f>
        <v>11252</v>
      </c>
    </row>
    <row r="10" spans="2:11" ht="22.5" customHeight="1">
      <c r="B10" s="151"/>
      <c r="C10" s="14" t="s">
        <v>10</v>
      </c>
      <c r="D10" s="15">
        <f>SUM(D8:D9)</f>
        <v>585228</v>
      </c>
      <c r="E10" s="15">
        <f t="shared" ref="E10:G10" si="1">SUM(E8:E9)</f>
        <v>533357</v>
      </c>
      <c r="F10" s="15">
        <f t="shared" si="1"/>
        <v>616029</v>
      </c>
      <c r="G10" s="15">
        <f t="shared" si="1"/>
        <v>652817</v>
      </c>
      <c r="H10" s="16">
        <f>SUM(H8:H9)</f>
        <v>2387431</v>
      </c>
    </row>
    <row r="11" spans="2:11" ht="22.5" customHeight="1">
      <c r="B11" s="152" t="s">
        <v>12</v>
      </c>
      <c r="C11" s="17" t="s">
        <v>8</v>
      </c>
      <c r="D11" s="18">
        <f>+D5+D8</f>
        <v>1698987</v>
      </c>
      <c r="E11" s="18">
        <f t="shared" ref="E11:G11" si="2">+E5+E8</f>
        <v>1625631</v>
      </c>
      <c r="F11" s="18">
        <f t="shared" si="2"/>
        <v>1635015</v>
      </c>
      <c r="G11" s="18">
        <f t="shared" si="2"/>
        <v>1801359</v>
      </c>
      <c r="H11" s="19">
        <f>H5+H8</f>
        <v>6760992</v>
      </c>
    </row>
    <row r="12" spans="2:11" ht="22.5" customHeight="1">
      <c r="B12" s="152"/>
      <c r="C12" s="5" t="s">
        <v>9</v>
      </c>
      <c r="D12" s="9">
        <f t="shared" ref="D12:G12" si="3">+D6+D9</f>
        <v>5168</v>
      </c>
      <c r="E12" s="9">
        <f t="shared" si="3"/>
        <v>7755</v>
      </c>
      <c r="F12" s="9">
        <f t="shared" si="3"/>
        <v>8170</v>
      </c>
      <c r="G12" s="9">
        <f t="shared" si="3"/>
        <v>18727</v>
      </c>
      <c r="H12" s="11">
        <f>H6+H9</f>
        <v>39820</v>
      </c>
    </row>
    <row r="13" spans="2:11" ht="22.5" customHeight="1">
      <c r="B13" s="152"/>
      <c r="C13" s="5" t="s">
        <v>13</v>
      </c>
      <c r="D13" s="9">
        <f>SUM(D11:D12)</f>
        <v>1704155</v>
      </c>
      <c r="E13" s="9">
        <f>SUM(E11:E12)</f>
        <v>1633386</v>
      </c>
      <c r="F13" s="9">
        <f>SUM(F11:F12)</f>
        <v>1643185</v>
      </c>
      <c r="G13" s="9">
        <f>SUM(G11:G12)</f>
        <v>1820086</v>
      </c>
      <c r="H13" s="11">
        <f>SUM(H11:H12)</f>
        <v>6800812</v>
      </c>
    </row>
  </sheetData>
  <mergeCells count="4">
    <mergeCell ref="B4:C4"/>
    <mergeCell ref="B5:B7"/>
    <mergeCell ref="B8:B10"/>
    <mergeCell ref="B11:B13"/>
  </mergeCells>
  <phoneticPr fontId="16"/>
  <pageMargins left="0.7" right="0.7" top="0.75" bottom="0.75" header="0.51180555555555496" footer="0.51180555555555496"/>
  <pageSetup paperSize="9" scale="82" firstPageNumber="0" orientation="landscape" horizontalDpi="300" verticalDpi="300" r:id="rId1"/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K26"/>
  <sheetViews>
    <sheetView showGridLines="0" zoomScaleNormal="100" zoomScaleSheetLayoutView="100" zoomScalePageLayoutView="60" workbookViewId="0"/>
  </sheetViews>
  <sheetFormatPr defaultRowHeight="15"/>
  <cols>
    <col min="1" max="1" width="9.125" style="20" customWidth="1"/>
    <col min="2" max="2" width="27" style="20" customWidth="1"/>
    <col min="3" max="3" width="10.125" style="2" customWidth="1"/>
    <col min="4" max="5" width="10.125" style="20" customWidth="1"/>
    <col min="6" max="6" width="9" style="20" customWidth="1"/>
    <col min="7" max="1025" width="9.125" style="20" customWidth="1"/>
  </cols>
  <sheetData>
    <row r="2" spans="2:6" ht="22.5" customHeight="1">
      <c r="B2" s="3" t="s">
        <v>14</v>
      </c>
      <c r="E2" s="21"/>
      <c r="F2" s="21"/>
    </row>
    <row r="3" spans="2:6" s="22" customFormat="1" ht="22.5" customHeight="1">
      <c r="B3" s="23" t="str">
        <f>+'表1　観光客数'!B3</f>
        <v>2023年</v>
      </c>
      <c r="E3" s="24" t="s">
        <v>1</v>
      </c>
    </row>
    <row r="4" spans="2:6" s="22" customFormat="1" ht="22.5" customHeight="1">
      <c r="B4" s="153" t="s">
        <v>15</v>
      </c>
      <c r="C4" s="154" t="s">
        <v>16</v>
      </c>
      <c r="D4" s="154"/>
      <c r="E4" s="154"/>
    </row>
    <row r="5" spans="2:6" s="22" customFormat="1" ht="22.5" customHeight="1">
      <c r="B5" s="153"/>
      <c r="C5" s="25"/>
      <c r="D5" s="26" t="s">
        <v>17</v>
      </c>
      <c r="E5" s="26" t="s">
        <v>18</v>
      </c>
    </row>
    <row r="6" spans="2:6" s="22" customFormat="1" ht="22.5" customHeight="1">
      <c r="B6" s="27" t="s">
        <v>127</v>
      </c>
      <c r="C6" s="28">
        <f>D6+E6</f>
        <v>99795</v>
      </c>
      <c r="D6" s="28">
        <v>16277</v>
      </c>
      <c r="E6" s="28">
        <v>83518</v>
      </c>
    </row>
    <row r="7" spans="2:6" s="22" customFormat="1" ht="22.5" customHeight="1">
      <c r="B7" s="27" t="s">
        <v>128</v>
      </c>
      <c r="C7" s="28">
        <f t="shared" ref="C7:C21" si="0">D7+E7</f>
        <v>27830</v>
      </c>
      <c r="D7" s="28">
        <v>10247</v>
      </c>
      <c r="E7" s="28">
        <v>17583</v>
      </c>
    </row>
    <row r="8" spans="2:6" s="22" customFormat="1" ht="22.5" customHeight="1">
      <c r="B8" s="27" t="s">
        <v>129</v>
      </c>
      <c r="C8" s="28">
        <f t="shared" si="0"/>
        <v>63790</v>
      </c>
      <c r="D8" s="28">
        <v>16670</v>
      </c>
      <c r="E8" s="28">
        <v>47120</v>
      </c>
    </row>
    <row r="9" spans="2:6" s="22" customFormat="1" ht="22.5" customHeight="1">
      <c r="B9" s="27" t="s">
        <v>130</v>
      </c>
      <c r="C9" s="28">
        <f t="shared" si="0"/>
        <v>11011</v>
      </c>
      <c r="D9" s="28">
        <v>6588</v>
      </c>
      <c r="E9" s="28">
        <v>4423</v>
      </c>
    </row>
    <row r="10" spans="2:6" s="22" customFormat="1" ht="22.5" customHeight="1">
      <c r="B10" s="27" t="s">
        <v>19</v>
      </c>
      <c r="C10" s="28">
        <f t="shared" si="0"/>
        <v>19263</v>
      </c>
      <c r="D10" s="28">
        <v>8203</v>
      </c>
      <c r="E10" s="28">
        <v>11060</v>
      </c>
    </row>
    <row r="11" spans="2:6" s="22" customFormat="1" ht="22.5" customHeight="1">
      <c r="B11" s="27" t="s">
        <v>125</v>
      </c>
      <c r="C11" s="28">
        <f>E11</f>
        <v>2463</v>
      </c>
      <c r="D11" s="28" t="s">
        <v>20</v>
      </c>
      <c r="E11" s="28">
        <v>2463</v>
      </c>
    </row>
    <row r="12" spans="2:6" s="22" customFormat="1" ht="22.5" customHeight="1">
      <c r="B12" s="27" t="s">
        <v>21</v>
      </c>
      <c r="C12" s="28">
        <f t="shared" si="0"/>
        <v>1078</v>
      </c>
      <c r="D12" s="28">
        <v>1078</v>
      </c>
      <c r="E12" s="28">
        <v>0</v>
      </c>
    </row>
    <row r="13" spans="2:6" s="22" customFormat="1" ht="22.5" customHeight="1">
      <c r="B13" s="27" t="s">
        <v>22</v>
      </c>
      <c r="C13" s="28">
        <f t="shared" si="0"/>
        <v>10417</v>
      </c>
      <c r="D13" s="28">
        <v>2440</v>
      </c>
      <c r="E13" s="28">
        <v>7977</v>
      </c>
    </row>
    <row r="14" spans="2:6" s="22" customFormat="1" ht="22.5" customHeight="1">
      <c r="B14" s="27" t="s">
        <v>23</v>
      </c>
      <c r="C14" s="28">
        <f t="shared" si="0"/>
        <v>1133</v>
      </c>
      <c r="D14" s="28">
        <v>741</v>
      </c>
      <c r="E14" s="28">
        <v>392</v>
      </c>
    </row>
    <row r="15" spans="2:6" s="22" customFormat="1" ht="22.5" customHeight="1">
      <c r="B15" s="27" t="s">
        <v>24</v>
      </c>
      <c r="C15" s="28">
        <f t="shared" si="0"/>
        <v>1139</v>
      </c>
      <c r="D15" s="28">
        <v>1139</v>
      </c>
      <c r="E15" s="28">
        <v>0</v>
      </c>
    </row>
    <row r="16" spans="2:6" s="22" customFormat="1" ht="22.5" customHeight="1">
      <c r="B16" s="27" t="s">
        <v>126</v>
      </c>
      <c r="C16" s="28">
        <f t="shared" si="0"/>
        <v>201</v>
      </c>
      <c r="D16" s="28">
        <v>201</v>
      </c>
      <c r="E16" s="28">
        <v>0</v>
      </c>
    </row>
    <row r="17" spans="2:7" s="22" customFormat="1" ht="22.5" customHeight="1">
      <c r="B17" s="149" t="s">
        <v>25</v>
      </c>
      <c r="C17" s="28">
        <f t="shared" si="0"/>
        <v>17029</v>
      </c>
      <c r="D17" s="28">
        <v>6654</v>
      </c>
      <c r="E17" s="28">
        <v>10375</v>
      </c>
    </row>
    <row r="18" spans="2:7" s="22" customFormat="1" ht="22.5" customHeight="1">
      <c r="B18" s="27" t="s">
        <v>26</v>
      </c>
      <c r="C18" s="28">
        <f t="shared" si="0"/>
        <v>2997</v>
      </c>
      <c r="D18" s="28">
        <v>1455</v>
      </c>
      <c r="E18" s="28">
        <v>1542</v>
      </c>
    </row>
    <row r="19" spans="2:7" s="22" customFormat="1" ht="22.5" customHeight="1">
      <c r="B19" s="27" t="s">
        <v>27</v>
      </c>
      <c r="C19" s="28">
        <f t="shared" si="0"/>
        <v>2029</v>
      </c>
      <c r="D19" s="28">
        <v>1939</v>
      </c>
      <c r="E19" s="28">
        <v>90</v>
      </c>
    </row>
    <row r="20" spans="2:7" s="22" customFormat="1" ht="22.5" customHeight="1">
      <c r="B20" s="27" t="s">
        <v>28</v>
      </c>
      <c r="C20" s="28">
        <f t="shared" si="0"/>
        <v>2512</v>
      </c>
      <c r="D20" s="28">
        <v>1876</v>
      </c>
      <c r="E20" s="28">
        <v>636</v>
      </c>
    </row>
    <row r="21" spans="2:7" s="22" customFormat="1" ht="22.5" customHeight="1">
      <c r="B21" s="27" t="s">
        <v>29</v>
      </c>
      <c r="C21" s="28">
        <f t="shared" si="0"/>
        <v>4723</v>
      </c>
      <c r="D21" s="29">
        <v>2672</v>
      </c>
      <c r="E21" s="29">
        <v>2051</v>
      </c>
    </row>
    <row r="22" spans="2:7" s="22" customFormat="1" ht="22.5" customHeight="1" thickBot="1">
      <c r="B22" s="139" t="s">
        <v>131</v>
      </c>
      <c r="C22" s="140">
        <f>D22+E22</f>
        <v>14154</v>
      </c>
      <c r="D22" s="140">
        <v>10595</v>
      </c>
      <c r="E22" s="140">
        <v>3559</v>
      </c>
    </row>
    <row r="23" spans="2:7" s="22" customFormat="1" ht="45" customHeight="1" thickTop="1">
      <c r="B23" s="30" t="s">
        <v>31</v>
      </c>
      <c r="C23" s="31">
        <f>SUM(C6:C22)</f>
        <v>281564</v>
      </c>
      <c r="D23" s="31">
        <f>SUM(D6:D22)</f>
        <v>88775</v>
      </c>
      <c r="E23" s="31">
        <f>SUM(E6:E22)</f>
        <v>192789</v>
      </c>
    </row>
    <row r="24" spans="2:7" s="22" customFormat="1" ht="22.5" customHeight="1">
      <c r="D24" s="32"/>
      <c r="E24" s="33"/>
    </row>
    <row r="25" spans="2:7" ht="22.5" customHeight="1">
      <c r="B25" s="155" t="s">
        <v>32</v>
      </c>
      <c r="C25" s="155"/>
      <c r="D25" s="155"/>
      <c r="E25" s="155"/>
      <c r="F25" s="155"/>
      <c r="G25" s="155"/>
    </row>
    <row r="26" spans="2:7">
      <c r="B26" s="156"/>
      <c r="C26" s="157"/>
      <c r="D26" s="156"/>
      <c r="E26" s="156"/>
      <c r="F26" s="156"/>
      <c r="G26" s="156"/>
    </row>
  </sheetData>
  <mergeCells count="3">
    <mergeCell ref="B4:B5"/>
    <mergeCell ref="C4:E4"/>
    <mergeCell ref="B25:G26"/>
  </mergeCells>
  <phoneticPr fontId="16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K10"/>
  <sheetViews>
    <sheetView showGridLines="0" zoomScaleNormal="100" zoomScalePageLayoutView="60" workbookViewId="0"/>
  </sheetViews>
  <sheetFormatPr defaultRowHeight="15"/>
  <cols>
    <col min="1" max="1" width="9.125" style="34" customWidth="1"/>
    <col min="2" max="2" width="21" style="34" customWidth="1"/>
    <col min="3" max="14" width="10.75" style="34" customWidth="1"/>
    <col min="15" max="15" width="14.875" style="34" customWidth="1"/>
    <col min="16" max="1025" width="9.125" style="34" customWidth="1"/>
  </cols>
  <sheetData>
    <row r="2" spans="2:16" ht="22.5" customHeight="1">
      <c r="B2" s="35" t="s">
        <v>33</v>
      </c>
      <c r="O2" s="36"/>
    </row>
    <row r="3" spans="2:16" ht="22.5" customHeight="1">
      <c r="B3" s="37" t="s">
        <v>135</v>
      </c>
      <c r="O3" s="38" t="s">
        <v>1</v>
      </c>
    </row>
    <row r="4" spans="2:16" ht="22.5" customHeight="1">
      <c r="B4" s="39"/>
      <c r="C4" s="40" t="s">
        <v>34</v>
      </c>
      <c r="D4" s="41" t="s">
        <v>35</v>
      </c>
      <c r="E4" s="40" t="s">
        <v>36</v>
      </c>
      <c r="F4" s="40" t="s">
        <v>37</v>
      </c>
      <c r="G4" s="41" t="s">
        <v>38</v>
      </c>
      <c r="H4" s="40" t="s">
        <v>39</v>
      </c>
      <c r="I4" s="40" t="s">
        <v>40</v>
      </c>
      <c r="J4" s="41" t="s">
        <v>41</v>
      </c>
      <c r="K4" s="40" t="s">
        <v>42</v>
      </c>
      <c r="L4" s="42" t="s">
        <v>43</v>
      </c>
      <c r="M4" s="43" t="s">
        <v>44</v>
      </c>
      <c r="N4" s="42" t="s">
        <v>45</v>
      </c>
      <c r="O4" s="44" t="s">
        <v>6</v>
      </c>
    </row>
    <row r="5" spans="2:16" ht="22.5" customHeight="1">
      <c r="B5" s="39" t="s">
        <v>46</v>
      </c>
      <c r="C5" s="45">
        <v>83237</v>
      </c>
      <c r="D5" s="45">
        <v>85682</v>
      </c>
      <c r="E5" s="45">
        <v>120629</v>
      </c>
      <c r="F5" s="45">
        <v>88875</v>
      </c>
      <c r="G5" s="45">
        <v>96712</v>
      </c>
      <c r="H5" s="45">
        <v>84059</v>
      </c>
      <c r="I5" s="45">
        <v>94315</v>
      </c>
      <c r="J5" s="45">
        <v>114553</v>
      </c>
      <c r="K5" s="45">
        <v>90743</v>
      </c>
      <c r="L5" s="45">
        <v>102275</v>
      </c>
      <c r="M5" s="45">
        <v>114671</v>
      </c>
      <c r="N5" s="45">
        <v>114360</v>
      </c>
      <c r="O5" s="46">
        <f t="shared" ref="O5:O10" si="0">SUM(C5:N5)</f>
        <v>1190111</v>
      </c>
    </row>
    <row r="6" spans="2:16" ht="22.5" customHeight="1">
      <c r="B6" s="39" t="s">
        <v>47</v>
      </c>
      <c r="C6" s="45">
        <v>37560</v>
      </c>
      <c r="D6" s="45">
        <v>36727</v>
      </c>
      <c r="E6" s="45">
        <v>50346</v>
      </c>
      <c r="F6" s="45">
        <v>35161</v>
      </c>
      <c r="G6" s="45">
        <v>38146</v>
      </c>
      <c r="H6" s="45">
        <v>29724</v>
      </c>
      <c r="I6" s="45">
        <v>34277</v>
      </c>
      <c r="J6" s="45">
        <v>43738</v>
      </c>
      <c r="K6" s="45">
        <v>30457</v>
      </c>
      <c r="L6" s="45">
        <v>38298</v>
      </c>
      <c r="M6" s="45">
        <v>45042</v>
      </c>
      <c r="N6" s="45">
        <v>43910</v>
      </c>
      <c r="O6" s="46">
        <f t="shared" si="0"/>
        <v>463386</v>
      </c>
    </row>
    <row r="7" spans="2:16" ht="22.5" customHeight="1">
      <c r="B7" s="39" t="s">
        <v>48</v>
      </c>
      <c r="C7" s="45">
        <v>36912</v>
      </c>
      <c r="D7" s="45">
        <v>41066</v>
      </c>
      <c r="E7" s="45">
        <v>55128</v>
      </c>
      <c r="F7" s="45">
        <v>43033</v>
      </c>
      <c r="G7" s="45">
        <v>43207</v>
      </c>
      <c r="H7" s="45">
        <v>40387</v>
      </c>
      <c r="I7" s="45">
        <v>55076</v>
      </c>
      <c r="J7" s="45">
        <v>63144</v>
      </c>
      <c r="K7" s="45">
        <v>52076</v>
      </c>
      <c r="L7" s="45">
        <v>50282</v>
      </c>
      <c r="M7" s="45">
        <v>50757</v>
      </c>
      <c r="N7" s="45">
        <v>52410</v>
      </c>
      <c r="O7" s="46">
        <f t="shared" si="0"/>
        <v>583478</v>
      </c>
    </row>
    <row r="8" spans="2:16" ht="22.5" customHeight="1">
      <c r="B8" s="47" t="s">
        <v>30</v>
      </c>
      <c r="C8" s="48">
        <v>10394</v>
      </c>
      <c r="D8" s="48">
        <v>10904</v>
      </c>
      <c r="E8" s="48">
        <v>16643</v>
      </c>
      <c r="F8" s="48">
        <v>11656</v>
      </c>
      <c r="G8" s="48">
        <v>12891</v>
      </c>
      <c r="H8" s="48">
        <v>9506</v>
      </c>
      <c r="I8" s="48">
        <v>12103</v>
      </c>
      <c r="J8" s="48">
        <v>14435</v>
      </c>
      <c r="K8" s="48">
        <v>11112</v>
      </c>
      <c r="L8" s="48">
        <v>13786</v>
      </c>
      <c r="M8" s="48">
        <v>14122</v>
      </c>
      <c r="N8" s="48">
        <v>12904</v>
      </c>
      <c r="O8" s="49">
        <f t="shared" si="0"/>
        <v>150456</v>
      </c>
    </row>
    <row r="9" spans="2:16" ht="22.5" customHeight="1">
      <c r="B9" s="50" t="s">
        <v>13</v>
      </c>
      <c r="C9" s="51">
        <f t="shared" ref="C9:N9" si="1">SUM(C5:C8)</f>
        <v>168103</v>
      </c>
      <c r="D9" s="51">
        <f t="shared" si="1"/>
        <v>174379</v>
      </c>
      <c r="E9" s="51">
        <f t="shared" si="1"/>
        <v>242746</v>
      </c>
      <c r="F9" s="51">
        <f t="shared" si="1"/>
        <v>178725</v>
      </c>
      <c r="G9" s="51">
        <f t="shared" si="1"/>
        <v>190956</v>
      </c>
      <c r="H9" s="51">
        <f t="shared" si="1"/>
        <v>163676</v>
      </c>
      <c r="I9" s="51">
        <f t="shared" si="1"/>
        <v>195771</v>
      </c>
      <c r="J9" s="51">
        <f t="shared" si="1"/>
        <v>235870</v>
      </c>
      <c r="K9" s="51">
        <f t="shared" si="1"/>
        <v>184388</v>
      </c>
      <c r="L9" s="51">
        <f t="shared" si="1"/>
        <v>204641</v>
      </c>
      <c r="M9" s="51">
        <f t="shared" si="1"/>
        <v>224592</v>
      </c>
      <c r="N9" s="51">
        <f t="shared" si="1"/>
        <v>223584</v>
      </c>
      <c r="O9" s="52">
        <f t="shared" si="0"/>
        <v>2387431</v>
      </c>
      <c r="P9" s="53"/>
    </row>
    <row r="10" spans="2:16" ht="22.5" customHeight="1">
      <c r="B10" s="39" t="s">
        <v>49</v>
      </c>
      <c r="C10" s="45">
        <v>26543</v>
      </c>
      <c r="D10" s="45">
        <v>35989</v>
      </c>
      <c r="E10" s="45">
        <v>1921</v>
      </c>
      <c r="F10" s="45">
        <v>6618</v>
      </c>
      <c r="G10" s="45">
        <v>9220</v>
      </c>
      <c r="H10" s="45">
        <v>7329</v>
      </c>
      <c r="I10" s="45">
        <v>16700</v>
      </c>
      <c r="J10" s="45">
        <v>12013</v>
      </c>
      <c r="K10" s="45">
        <v>8112</v>
      </c>
      <c r="L10" s="45">
        <v>19228</v>
      </c>
      <c r="M10" s="45">
        <v>19802</v>
      </c>
      <c r="N10" s="45">
        <v>29314</v>
      </c>
      <c r="O10" s="46">
        <f t="shared" si="0"/>
        <v>192789</v>
      </c>
    </row>
  </sheetData>
  <phoneticPr fontId="16"/>
  <pageMargins left="0.7" right="0.7" top="0.75" bottom="0.75" header="0.51180555555555496" footer="0.51180555555555496"/>
  <pageSetup paperSize="9" scale="71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MK5"/>
  <sheetViews>
    <sheetView showGridLines="0" zoomScaleNormal="100" zoomScalePageLayoutView="60" workbookViewId="0"/>
  </sheetViews>
  <sheetFormatPr defaultRowHeight="15"/>
  <cols>
    <col min="1" max="1" width="9.125" style="1" customWidth="1"/>
    <col min="2" max="2" width="15.625" style="2" customWidth="1"/>
    <col min="3" max="14" width="11.25" style="1" customWidth="1"/>
    <col min="15" max="15" width="14.125" style="1" customWidth="1"/>
    <col min="16" max="16" width="9.125" style="1" customWidth="1"/>
    <col min="17" max="17" width="10.5" style="1" customWidth="1"/>
    <col min="18" max="1025" width="9.125" style="1" customWidth="1"/>
  </cols>
  <sheetData>
    <row r="2" spans="2:17" ht="22.5" customHeight="1">
      <c r="B2" s="21" t="s">
        <v>50</v>
      </c>
      <c r="C2" s="54"/>
      <c r="O2" s="54"/>
    </row>
    <row r="3" spans="2:17" ht="22.5" customHeight="1">
      <c r="B3" s="141" t="str">
        <f>+'表3　宿泊客数'!B3</f>
        <v>2023年1月～12月</v>
      </c>
      <c r="O3" s="4" t="s">
        <v>1</v>
      </c>
    </row>
    <row r="4" spans="2:17" ht="22.5" customHeight="1">
      <c r="B4" s="6"/>
      <c r="C4" s="55" t="s">
        <v>51</v>
      </c>
      <c r="D4" s="6" t="s">
        <v>52</v>
      </c>
      <c r="E4" s="6" t="s">
        <v>53</v>
      </c>
      <c r="F4" s="6" t="s">
        <v>54</v>
      </c>
      <c r="G4" s="6" t="s">
        <v>55</v>
      </c>
      <c r="H4" s="6" t="s">
        <v>56</v>
      </c>
      <c r="I4" s="6" t="s">
        <v>57</v>
      </c>
      <c r="J4" s="6" t="s">
        <v>58</v>
      </c>
      <c r="K4" s="6" t="s">
        <v>59</v>
      </c>
      <c r="L4" s="6" t="s">
        <v>43</v>
      </c>
      <c r="M4" s="6" t="s">
        <v>44</v>
      </c>
      <c r="N4" s="7" t="s">
        <v>45</v>
      </c>
      <c r="O4" s="56" t="s">
        <v>6</v>
      </c>
    </row>
    <row r="5" spans="2:17" ht="37.5" customHeight="1">
      <c r="B5" s="57" t="s">
        <v>60</v>
      </c>
      <c r="C5" s="58">
        <v>329777</v>
      </c>
      <c r="D5" s="9">
        <v>266629</v>
      </c>
      <c r="E5" s="9">
        <v>461509</v>
      </c>
      <c r="F5" s="9">
        <v>384794</v>
      </c>
      <c r="G5" s="9">
        <v>468550</v>
      </c>
      <c r="H5" s="9">
        <v>276250</v>
      </c>
      <c r="I5" s="9">
        <v>352178</v>
      </c>
      <c r="J5" s="9">
        <v>567220</v>
      </c>
      <c r="K5" s="9">
        <v>349569</v>
      </c>
      <c r="L5" s="9">
        <v>382204</v>
      </c>
      <c r="M5" s="9">
        <v>411665</v>
      </c>
      <c r="N5" s="10">
        <v>346424</v>
      </c>
      <c r="O5" s="11">
        <f>SUM(C5:N5)</f>
        <v>4596769</v>
      </c>
      <c r="Q5" s="59"/>
    </row>
  </sheetData>
  <phoneticPr fontId="16"/>
  <pageMargins left="0.7" right="0.7" top="0.75" bottom="0.75" header="0.51180555555555496" footer="0.51180555555555496"/>
  <pageSetup paperSize="9" scale="64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30"/>
  <sheetViews>
    <sheetView showGridLines="0" zoomScaleNormal="100" zoomScalePageLayoutView="60" workbookViewId="0"/>
  </sheetViews>
  <sheetFormatPr defaultRowHeight="15"/>
  <cols>
    <col min="1" max="1" width="6.125" style="60" customWidth="1"/>
    <col min="2" max="2" width="19.875" style="60" customWidth="1"/>
    <col min="3" max="3" width="18.625" style="61" customWidth="1"/>
    <col min="4" max="4" width="17.5" style="61" customWidth="1"/>
    <col min="5" max="5" width="18.625" style="61" customWidth="1"/>
    <col min="6" max="1025" width="9.125" style="60" customWidth="1"/>
  </cols>
  <sheetData>
    <row r="1" spans="2:5" ht="11.25" customHeight="1"/>
    <row r="2" spans="2:5">
      <c r="B2" s="158" t="s">
        <v>61</v>
      </c>
      <c r="C2" s="158"/>
      <c r="D2" s="158"/>
      <c r="E2" s="158"/>
    </row>
    <row r="3" spans="2:5">
      <c r="B3" s="62"/>
    </row>
    <row r="4" spans="2:5" ht="30">
      <c r="B4" s="63" t="s">
        <v>62</v>
      </c>
    </row>
    <row r="5" spans="2:5">
      <c r="B5" s="158" t="s">
        <v>63</v>
      </c>
      <c r="C5" s="158"/>
    </row>
    <row r="6" spans="2:5" ht="39.75" customHeight="1">
      <c r="B6" s="64"/>
      <c r="C6" s="64" t="s">
        <v>64</v>
      </c>
      <c r="D6" s="65" t="s">
        <v>65</v>
      </c>
      <c r="E6" s="66" t="s">
        <v>66</v>
      </c>
    </row>
    <row r="7" spans="2:5" ht="52.5" customHeight="1">
      <c r="B7" s="64" t="s">
        <v>11</v>
      </c>
      <c r="C7" s="67">
        <v>2194642</v>
      </c>
      <c r="D7" s="68">
        <v>28061</v>
      </c>
      <c r="E7" s="68">
        <f>ROUND(C7*D7/1000,0)</f>
        <v>61583849</v>
      </c>
    </row>
    <row r="8" spans="2:5" ht="52.5" customHeight="1">
      <c r="B8" s="64" t="s">
        <v>67</v>
      </c>
      <c r="C8" s="67">
        <v>4324606</v>
      </c>
      <c r="D8" s="68">
        <v>5595</v>
      </c>
      <c r="E8" s="68">
        <f>ROUND(C8*D8/1000,0)</f>
        <v>24196171</v>
      </c>
    </row>
    <row r="9" spans="2:5" ht="52.5" customHeight="1">
      <c r="B9" s="64" t="s">
        <v>68</v>
      </c>
      <c r="C9" s="69">
        <f>SUM(C7:C8)</f>
        <v>6519248</v>
      </c>
      <c r="D9" s="70"/>
      <c r="E9" s="68">
        <f>SUM(E7:E8)</f>
        <v>85780020</v>
      </c>
    </row>
    <row r="10" spans="2:5" ht="24.95" customHeight="1">
      <c r="B10" s="159"/>
      <c r="C10" s="159"/>
      <c r="D10" s="159"/>
      <c r="E10" s="159"/>
    </row>
    <row r="11" spans="2:5" ht="28.5" customHeight="1">
      <c r="B11" s="71" t="s">
        <v>69</v>
      </c>
    </row>
    <row r="12" spans="2:5">
      <c r="B12" s="62"/>
    </row>
    <row r="13" spans="2:5" ht="39.75" customHeight="1">
      <c r="B13" s="64"/>
      <c r="C13" s="64" t="s">
        <v>64</v>
      </c>
      <c r="D13" s="65" t="s">
        <v>65</v>
      </c>
      <c r="E13" s="66" t="s">
        <v>66</v>
      </c>
    </row>
    <row r="14" spans="2:5" ht="52.5" customHeight="1">
      <c r="B14" s="64" t="s">
        <v>11</v>
      </c>
      <c r="C14" s="72">
        <v>192789</v>
      </c>
      <c r="D14" s="73">
        <v>32456</v>
      </c>
      <c r="E14" s="72">
        <f>ROUND(C14*D14/1000,0)</f>
        <v>6257160</v>
      </c>
    </row>
    <row r="15" spans="2:5" ht="52.5" customHeight="1">
      <c r="B15" s="64" t="s">
        <v>67</v>
      </c>
      <c r="C15" s="72">
        <v>88775</v>
      </c>
      <c r="D15" s="73">
        <v>5492</v>
      </c>
      <c r="E15" s="72">
        <f>ROUND(C15*D15/1000,0)</f>
        <v>487552</v>
      </c>
    </row>
    <row r="16" spans="2:5" ht="52.5" customHeight="1">
      <c r="B16" s="64" t="s">
        <v>68</v>
      </c>
      <c r="C16" s="69">
        <f>SUM(C14:C15)</f>
        <v>281564</v>
      </c>
      <c r="D16" s="70"/>
      <c r="E16" s="69">
        <f>SUM(E14:E15)</f>
        <v>6744712</v>
      </c>
    </row>
    <row r="17" ht="24.95" customHeight="1"/>
    <row r="18" ht="24.95" customHeight="1"/>
    <row r="30" ht="27" customHeight="1"/>
  </sheetData>
  <mergeCells count="3">
    <mergeCell ref="B2:E2"/>
    <mergeCell ref="B5:C5"/>
    <mergeCell ref="B10:E10"/>
  </mergeCells>
  <phoneticPr fontId="16"/>
  <pageMargins left="0.7" right="0.7" top="0.75" bottom="0.75" header="0.51180555555555496" footer="0.51180555555555496"/>
  <pageSetup paperSize="9" scale="66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AMK22"/>
  <sheetViews>
    <sheetView showGridLines="0" zoomScaleNormal="100" zoomScalePageLayoutView="60" workbookViewId="0"/>
  </sheetViews>
  <sheetFormatPr defaultRowHeight="15"/>
  <cols>
    <col min="1" max="1" width="6.625" style="74" customWidth="1"/>
    <col min="2" max="2" width="16.125" style="74" customWidth="1"/>
    <col min="3" max="14" width="11.125" style="74" customWidth="1"/>
    <col min="15" max="15" width="12.25" style="74" customWidth="1"/>
    <col min="16" max="257" width="9.125" style="74" customWidth="1"/>
    <col min="258" max="258" width="16.125" style="74" customWidth="1"/>
    <col min="259" max="266" width="9.5" style="74" customWidth="1"/>
    <col min="267" max="267" width="9.75" style="74" customWidth="1"/>
    <col min="268" max="270" width="9.5" style="74" customWidth="1"/>
    <col min="271" max="271" width="11.75" style="74" customWidth="1"/>
    <col min="272" max="513" width="9.125" style="74" customWidth="1"/>
    <col min="514" max="514" width="16.125" style="74" customWidth="1"/>
    <col min="515" max="522" width="9.5" style="74" customWidth="1"/>
    <col min="523" max="523" width="9.75" style="74" customWidth="1"/>
    <col min="524" max="526" width="9.5" style="74" customWidth="1"/>
    <col min="527" max="527" width="11.75" style="74" customWidth="1"/>
    <col min="528" max="769" width="9.125" style="74" customWidth="1"/>
    <col min="770" max="770" width="16.125" style="74" customWidth="1"/>
    <col min="771" max="778" width="9.5" style="74" customWidth="1"/>
    <col min="779" max="779" width="9.75" style="74" customWidth="1"/>
    <col min="780" max="782" width="9.5" style="74" customWidth="1"/>
    <col min="783" max="783" width="11.75" style="74" customWidth="1"/>
    <col min="784" max="1025" width="9.125" style="74" customWidth="1"/>
  </cols>
  <sheetData>
    <row r="3" spans="2:16" s="75" customFormat="1" ht="24" customHeight="1">
      <c r="B3" s="75" t="s">
        <v>70</v>
      </c>
    </row>
    <row r="4" spans="2:16" s="75" customFormat="1" ht="24" customHeight="1">
      <c r="B4" s="75" t="s">
        <v>136</v>
      </c>
      <c r="N4" s="160" t="s">
        <v>1</v>
      </c>
      <c r="O4" s="160"/>
    </row>
    <row r="5" spans="2:16" ht="13.5" hidden="1" customHeight="1"/>
    <row r="6" spans="2:16" ht="48" customHeight="1">
      <c r="B6" s="76" t="s">
        <v>71</v>
      </c>
      <c r="C6" s="77" t="s">
        <v>72</v>
      </c>
      <c r="D6" s="77" t="s">
        <v>73</v>
      </c>
      <c r="E6" s="77" t="s">
        <v>74</v>
      </c>
      <c r="F6" s="77" t="s">
        <v>75</v>
      </c>
      <c r="G6" s="77" t="s">
        <v>76</v>
      </c>
      <c r="H6" s="77" t="s">
        <v>77</v>
      </c>
      <c r="I6" s="77" t="s">
        <v>78</v>
      </c>
      <c r="J6" s="77" t="s">
        <v>79</v>
      </c>
      <c r="K6" s="77" t="s">
        <v>80</v>
      </c>
      <c r="L6" s="77" t="s">
        <v>81</v>
      </c>
      <c r="M6" s="77" t="s">
        <v>82</v>
      </c>
      <c r="N6" s="78" t="s">
        <v>83</v>
      </c>
      <c r="O6" s="79" t="s">
        <v>13</v>
      </c>
    </row>
    <row r="7" spans="2:16" ht="33" customHeight="1">
      <c r="B7" s="80" t="s">
        <v>84</v>
      </c>
      <c r="C7" s="81">
        <v>8720</v>
      </c>
      <c r="D7" s="81">
        <v>10043</v>
      </c>
      <c r="E7" s="81">
        <v>12497</v>
      </c>
      <c r="F7" s="81">
        <v>8207</v>
      </c>
      <c r="G7" s="81">
        <v>9537</v>
      </c>
      <c r="H7" s="81">
        <v>6748</v>
      </c>
      <c r="I7" s="81">
        <v>7014</v>
      </c>
      <c r="J7" s="81">
        <v>9199</v>
      </c>
      <c r="K7" s="81">
        <v>8004</v>
      </c>
      <c r="L7" s="81">
        <v>8175</v>
      </c>
      <c r="M7" s="81">
        <v>8888</v>
      </c>
      <c r="N7" s="82">
        <v>8248</v>
      </c>
      <c r="O7" s="83">
        <f t="shared" ref="O7:O20" si="0">SUM(C7:N7)</f>
        <v>105280</v>
      </c>
    </row>
    <row r="8" spans="2:16" ht="33" customHeight="1">
      <c r="B8" s="84" t="s">
        <v>85</v>
      </c>
      <c r="C8" s="85">
        <v>3224</v>
      </c>
      <c r="D8" s="85">
        <v>2915</v>
      </c>
      <c r="E8" s="85">
        <v>3190</v>
      </c>
      <c r="F8" s="85">
        <v>3098</v>
      </c>
      <c r="G8" s="85">
        <v>3049</v>
      </c>
      <c r="H8" s="85">
        <v>2750</v>
      </c>
      <c r="I8" s="85">
        <v>2767</v>
      </c>
      <c r="J8" s="85">
        <v>2769</v>
      </c>
      <c r="K8" s="85">
        <v>2890</v>
      </c>
      <c r="L8" s="85">
        <v>2964</v>
      </c>
      <c r="M8" s="85">
        <v>2790</v>
      </c>
      <c r="N8" s="86">
        <v>2797</v>
      </c>
      <c r="O8" s="83">
        <f t="shared" si="0"/>
        <v>35203</v>
      </c>
    </row>
    <row r="9" spans="2:16" ht="33" customHeight="1">
      <c r="B9" s="84" t="s">
        <v>86</v>
      </c>
      <c r="C9" s="85">
        <v>13629</v>
      </c>
      <c r="D9" s="85">
        <v>12342</v>
      </c>
      <c r="E9" s="85">
        <v>13578</v>
      </c>
      <c r="F9" s="85">
        <v>11818</v>
      </c>
      <c r="G9" s="85">
        <v>12671</v>
      </c>
      <c r="H9" s="85">
        <v>10809</v>
      </c>
      <c r="I9" s="85">
        <v>10398</v>
      </c>
      <c r="J9" s="85">
        <v>10515</v>
      </c>
      <c r="K9" s="85">
        <v>10592</v>
      </c>
      <c r="L9" s="85">
        <v>12025</v>
      </c>
      <c r="M9" s="85">
        <v>11905</v>
      </c>
      <c r="N9" s="86">
        <v>12934</v>
      </c>
      <c r="O9" s="83">
        <f t="shared" si="0"/>
        <v>143216</v>
      </c>
    </row>
    <row r="10" spans="2:16" ht="33" customHeight="1">
      <c r="B10" s="84" t="s">
        <v>87</v>
      </c>
      <c r="C10" s="85">
        <v>4269</v>
      </c>
      <c r="D10" s="85">
        <v>4200</v>
      </c>
      <c r="E10" s="85">
        <v>4265</v>
      </c>
      <c r="F10" s="85">
        <v>4160</v>
      </c>
      <c r="G10" s="85">
        <v>4250</v>
      </c>
      <c r="H10" s="85">
        <v>3719</v>
      </c>
      <c r="I10" s="85">
        <v>3904</v>
      </c>
      <c r="J10" s="85">
        <v>3758</v>
      </c>
      <c r="K10" s="85">
        <v>3328</v>
      </c>
      <c r="L10" s="85">
        <v>3510</v>
      </c>
      <c r="M10" s="87">
        <v>4149</v>
      </c>
      <c r="N10" s="86">
        <v>4285</v>
      </c>
      <c r="O10" s="83">
        <f t="shared" si="0"/>
        <v>47797</v>
      </c>
    </row>
    <row r="11" spans="2:16" ht="33" customHeight="1">
      <c r="B11" s="84" t="s">
        <v>88</v>
      </c>
      <c r="C11" s="85">
        <v>7557</v>
      </c>
      <c r="D11" s="85">
        <v>7132</v>
      </c>
      <c r="E11" s="85">
        <v>7883</v>
      </c>
      <c r="F11" s="85">
        <v>7009</v>
      </c>
      <c r="G11" s="85">
        <v>7908</v>
      </c>
      <c r="H11" s="85">
        <v>6433</v>
      </c>
      <c r="I11" s="85">
        <v>6515</v>
      </c>
      <c r="J11" s="85">
        <v>7208</v>
      </c>
      <c r="K11" s="85">
        <v>7063</v>
      </c>
      <c r="L11" s="85">
        <v>7638</v>
      </c>
      <c r="M11" s="85">
        <v>7792</v>
      </c>
      <c r="N11" s="86">
        <v>8210</v>
      </c>
      <c r="O11" s="83">
        <f t="shared" si="0"/>
        <v>88348</v>
      </c>
    </row>
    <row r="12" spans="2:16" ht="33" customHeight="1">
      <c r="B12" s="84" t="s">
        <v>89</v>
      </c>
      <c r="C12" s="85">
        <v>5810</v>
      </c>
      <c r="D12" s="85">
        <v>5344</v>
      </c>
      <c r="E12" s="85">
        <v>5678</v>
      </c>
      <c r="F12" s="85">
        <v>5500</v>
      </c>
      <c r="G12" s="85">
        <v>5720</v>
      </c>
      <c r="H12" s="85">
        <v>5032</v>
      </c>
      <c r="I12" s="85">
        <v>4947</v>
      </c>
      <c r="J12" s="85">
        <v>4753</v>
      </c>
      <c r="K12" s="85">
        <v>4290</v>
      </c>
      <c r="L12" s="85">
        <v>5392</v>
      </c>
      <c r="M12" s="85">
        <v>5448</v>
      </c>
      <c r="N12" s="86">
        <v>6161</v>
      </c>
      <c r="O12" s="83">
        <f t="shared" si="0"/>
        <v>64075</v>
      </c>
    </row>
    <row r="13" spans="2:16" ht="33" customHeight="1">
      <c r="B13" s="84" t="s">
        <v>90</v>
      </c>
      <c r="C13" s="85">
        <v>3190</v>
      </c>
      <c r="D13" s="85">
        <v>3707</v>
      </c>
      <c r="E13" s="85">
        <v>4034</v>
      </c>
      <c r="F13" s="85">
        <v>3230</v>
      </c>
      <c r="G13" s="85">
        <v>3834</v>
      </c>
      <c r="H13" s="85">
        <v>2548</v>
      </c>
      <c r="I13" s="85">
        <v>2283</v>
      </c>
      <c r="J13" s="85">
        <v>2463</v>
      </c>
      <c r="K13" s="85">
        <v>2540</v>
      </c>
      <c r="L13" s="85">
        <v>3355</v>
      </c>
      <c r="M13" s="85">
        <v>3786</v>
      </c>
      <c r="N13" s="86">
        <v>3742</v>
      </c>
      <c r="O13" s="83">
        <f t="shared" si="0"/>
        <v>38712</v>
      </c>
    </row>
    <row r="14" spans="2:16" ht="33" customHeight="1">
      <c r="B14" s="88" t="s">
        <v>91</v>
      </c>
      <c r="C14" s="89">
        <v>3080</v>
      </c>
      <c r="D14" s="89">
        <v>2934</v>
      </c>
      <c r="E14" s="89">
        <v>4789</v>
      </c>
      <c r="F14" s="146"/>
      <c r="G14" s="146"/>
      <c r="H14" s="146"/>
      <c r="I14" s="146"/>
      <c r="J14" s="146"/>
      <c r="K14" s="146"/>
      <c r="L14" s="146"/>
      <c r="M14" s="146"/>
      <c r="N14" s="147"/>
      <c r="O14" s="90">
        <f t="shared" si="0"/>
        <v>10803</v>
      </c>
      <c r="P14" s="143" t="s">
        <v>142</v>
      </c>
    </row>
    <row r="15" spans="2:16" ht="32.25" customHeight="1">
      <c r="B15" s="91" t="s">
        <v>92</v>
      </c>
      <c r="C15" s="92">
        <v>8529</v>
      </c>
      <c r="D15" s="93">
        <v>7454</v>
      </c>
      <c r="E15" s="93">
        <v>7992</v>
      </c>
      <c r="F15" s="93">
        <v>7672</v>
      </c>
      <c r="G15" s="93">
        <v>7700</v>
      </c>
      <c r="H15" s="93">
        <v>6569</v>
      </c>
      <c r="I15" s="93">
        <v>6173</v>
      </c>
      <c r="J15" s="93">
        <v>6042</v>
      </c>
      <c r="K15" s="93">
        <v>6086</v>
      </c>
      <c r="L15" s="93">
        <v>7078</v>
      </c>
      <c r="M15" s="93">
        <v>7728</v>
      </c>
      <c r="N15" s="92">
        <v>8241</v>
      </c>
      <c r="O15" s="94">
        <f t="shared" si="0"/>
        <v>87264</v>
      </c>
    </row>
    <row r="16" spans="2:16" ht="33" customHeight="1">
      <c r="B16" s="80" t="s">
        <v>93</v>
      </c>
      <c r="C16" s="81">
        <v>8112</v>
      </c>
      <c r="D16" s="81">
        <v>7115</v>
      </c>
      <c r="E16" s="81">
        <v>7624</v>
      </c>
      <c r="F16" s="81">
        <v>6910</v>
      </c>
      <c r="G16" s="81">
        <v>7308</v>
      </c>
      <c r="H16" s="81">
        <v>6064</v>
      </c>
      <c r="I16" s="81">
        <v>6155</v>
      </c>
      <c r="J16" s="81">
        <v>6645</v>
      </c>
      <c r="K16" s="81">
        <v>6919</v>
      </c>
      <c r="L16" s="81">
        <v>6869</v>
      </c>
      <c r="M16" s="81">
        <v>7435</v>
      </c>
      <c r="N16" s="82">
        <v>7786</v>
      </c>
      <c r="O16" s="83">
        <f t="shared" si="0"/>
        <v>84942</v>
      </c>
    </row>
    <row r="17" spans="2:16" ht="33" customHeight="1">
      <c r="B17" s="84" t="s">
        <v>94</v>
      </c>
      <c r="C17" s="146"/>
      <c r="D17" s="146"/>
      <c r="E17" s="148"/>
      <c r="F17" s="146"/>
      <c r="G17" s="146"/>
      <c r="H17" s="146"/>
      <c r="I17" s="146"/>
      <c r="J17" s="146"/>
      <c r="K17" s="146"/>
      <c r="L17" s="146"/>
      <c r="M17" s="146"/>
      <c r="N17" s="147"/>
      <c r="O17" s="83">
        <f t="shared" si="0"/>
        <v>0</v>
      </c>
      <c r="P17" s="143" t="s">
        <v>140</v>
      </c>
    </row>
    <row r="18" spans="2:16" ht="33" customHeight="1">
      <c r="B18" s="84" t="s">
        <v>95</v>
      </c>
      <c r="C18" s="85">
        <v>889</v>
      </c>
      <c r="D18" s="85">
        <v>0</v>
      </c>
      <c r="E18" s="85">
        <v>4598</v>
      </c>
      <c r="F18" s="85">
        <v>4170</v>
      </c>
      <c r="G18" s="85">
        <v>4626</v>
      </c>
      <c r="H18" s="85">
        <v>4162</v>
      </c>
      <c r="I18" s="85">
        <v>4324</v>
      </c>
      <c r="J18" s="85">
        <v>4406</v>
      </c>
      <c r="K18" s="85">
        <v>4194</v>
      </c>
      <c r="L18" s="85">
        <v>3936</v>
      </c>
      <c r="M18" s="85">
        <v>4247</v>
      </c>
      <c r="N18" s="86">
        <v>4594</v>
      </c>
      <c r="O18" s="83">
        <f t="shared" si="0"/>
        <v>44146</v>
      </c>
      <c r="P18" s="143" t="s">
        <v>141</v>
      </c>
    </row>
    <row r="19" spans="2:16" ht="33" customHeight="1">
      <c r="B19" s="91" t="s">
        <v>96</v>
      </c>
      <c r="C19" s="95">
        <v>12550</v>
      </c>
      <c r="D19" s="96">
        <v>11469</v>
      </c>
      <c r="E19" s="96">
        <v>11423</v>
      </c>
      <c r="F19" s="96">
        <v>10622</v>
      </c>
      <c r="G19" s="96">
        <v>10797</v>
      </c>
      <c r="H19" s="96">
        <v>9448</v>
      </c>
      <c r="I19" s="96">
        <v>9726</v>
      </c>
      <c r="J19" s="96">
        <v>9423</v>
      </c>
      <c r="K19" s="96">
        <v>10044</v>
      </c>
      <c r="L19" s="96">
        <v>10482</v>
      </c>
      <c r="M19" s="96">
        <v>10528</v>
      </c>
      <c r="N19" s="95">
        <v>11266</v>
      </c>
      <c r="O19" s="83">
        <f t="shared" si="0"/>
        <v>127778</v>
      </c>
    </row>
    <row r="20" spans="2:16" ht="32.25" customHeight="1">
      <c r="B20" s="97" t="s">
        <v>97</v>
      </c>
      <c r="C20" s="98">
        <v>13044</v>
      </c>
      <c r="D20" s="99">
        <v>11488</v>
      </c>
      <c r="E20" s="99">
        <v>12268</v>
      </c>
      <c r="F20" s="99">
        <v>11675</v>
      </c>
      <c r="G20" s="99">
        <v>12237</v>
      </c>
      <c r="H20" s="99">
        <v>10252</v>
      </c>
      <c r="I20" s="99">
        <v>10192</v>
      </c>
      <c r="J20" s="99">
        <v>10684</v>
      </c>
      <c r="K20" s="99">
        <v>11591</v>
      </c>
      <c r="L20" s="99">
        <v>11869</v>
      </c>
      <c r="M20" s="99">
        <v>12198</v>
      </c>
      <c r="N20" s="98">
        <v>13552</v>
      </c>
      <c r="O20" s="100">
        <f t="shared" si="0"/>
        <v>141050</v>
      </c>
    </row>
    <row r="21" spans="2:16" ht="36" customHeight="1">
      <c r="B21" s="101" t="s">
        <v>98</v>
      </c>
      <c r="C21" s="102">
        <f t="shared" ref="C21:O21" si="1">SUM(C7:C20)</f>
        <v>92603</v>
      </c>
      <c r="D21" s="102">
        <f t="shared" si="1"/>
        <v>86143</v>
      </c>
      <c r="E21" s="102">
        <f t="shared" si="1"/>
        <v>99819</v>
      </c>
      <c r="F21" s="102">
        <f t="shared" si="1"/>
        <v>84071</v>
      </c>
      <c r="G21" s="102">
        <f t="shared" si="1"/>
        <v>89637</v>
      </c>
      <c r="H21" s="102">
        <f t="shared" si="1"/>
        <v>74534</v>
      </c>
      <c r="I21" s="102">
        <f t="shared" si="1"/>
        <v>74398</v>
      </c>
      <c r="J21" s="102">
        <f t="shared" si="1"/>
        <v>77865</v>
      </c>
      <c r="K21" s="102">
        <f t="shared" si="1"/>
        <v>77541</v>
      </c>
      <c r="L21" s="102">
        <f t="shared" si="1"/>
        <v>83293</v>
      </c>
      <c r="M21" s="102">
        <f t="shared" si="1"/>
        <v>86894</v>
      </c>
      <c r="N21" s="102">
        <f t="shared" si="1"/>
        <v>91816</v>
      </c>
      <c r="O21" s="103">
        <f t="shared" si="1"/>
        <v>1018614</v>
      </c>
    </row>
    <row r="22" spans="2:16">
      <c r="B22" s="75" t="s">
        <v>99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</row>
  </sheetData>
  <mergeCells count="1">
    <mergeCell ref="N4:O4"/>
  </mergeCells>
  <phoneticPr fontId="16"/>
  <pageMargins left="0.7" right="0.7" top="0.75" bottom="0.75" header="0.51180555555555496" footer="0.51180555555555496"/>
  <pageSetup paperSize="9" scale="57" firstPageNumber="0" orientation="landscape" horizontalDpi="300" verticalDpi="300" r:id="rId1"/>
  <ignoredErrors>
    <ignoredError sqref="C21:N21 O7:O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MK25"/>
  <sheetViews>
    <sheetView showGridLines="0" zoomScaleNormal="100" zoomScalePageLayoutView="60" workbookViewId="0"/>
  </sheetViews>
  <sheetFormatPr defaultRowHeight="15"/>
  <cols>
    <col min="1" max="1" width="9.125" style="74" customWidth="1"/>
    <col min="2" max="2" width="18.25" style="74" customWidth="1"/>
    <col min="3" max="6" width="12.375" style="74" customWidth="1"/>
    <col min="7" max="7" width="17.75" style="74" customWidth="1"/>
    <col min="8" max="257" width="9.125" style="74" customWidth="1"/>
    <col min="258" max="258" width="18.25" style="74" customWidth="1"/>
    <col min="259" max="262" width="12.375" style="74" customWidth="1"/>
    <col min="263" max="263" width="17.75" style="74" customWidth="1"/>
    <col min="264" max="513" width="9.125" style="74" customWidth="1"/>
    <col min="514" max="514" width="18.25" style="74" customWidth="1"/>
    <col min="515" max="518" width="12.375" style="74" customWidth="1"/>
    <col min="519" max="519" width="17.75" style="74" customWidth="1"/>
    <col min="520" max="769" width="9.125" style="74" customWidth="1"/>
    <col min="770" max="770" width="18.25" style="74" customWidth="1"/>
    <col min="771" max="774" width="12.375" style="74" customWidth="1"/>
    <col min="775" max="775" width="17.75" style="74" customWidth="1"/>
    <col min="776" max="1025" width="9.125" style="74" customWidth="1"/>
  </cols>
  <sheetData>
    <row r="2" spans="2:9" ht="22.5" customHeight="1">
      <c r="B2" s="161" t="s">
        <v>100</v>
      </c>
      <c r="C2" s="161"/>
      <c r="D2" s="161"/>
      <c r="E2" s="161"/>
      <c r="F2" s="161"/>
      <c r="G2" s="161"/>
    </row>
    <row r="3" spans="2:9" ht="15" customHeight="1">
      <c r="B3" s="104"/>
      <c r="C3" s="105"/>
      <c r="D3" s="105"/>
      <c r="E3" s="105"/>
      <c r="F3" s="105"/>
      <c r="G3" s="105"/>
    </row>
    <row r="4" spans="2:9" ht="15" customHeight="1">
      <c r="B4" s="106" t="s">
        <v>137</v>
      </c>
      <c r="C4" s="105"/>
      <c r="D4" s="104"/>
      <c r="E4" s="104"/>
      <c r="F4" s="104"/>
    </row>
    <row r="5" spans="2:9" ht="14.25" customHeight="1">
      <c r="F5" s="107"/>
      <c r="G5" s="108"/>
    </row>
    <row r="6" spans="2:9" ht="31.5" customHeight="1">
      <c r="B6" s="109" t="s">
        <v>101</v>
      </c>
      <c r="C6" s="109" t="s">
        <v>102</v>
      </c>
      <c r="D6" s="109" t="s">
        <v>103</v>
      </c>
      <c r="E6" s="109" t="s">
        <v>104</v>
      </c>
      <c r="F6" s="110" t="s">
        <v>105</v>
      </c>
      <c r="G6" s="111" t="s">
        <v>106</v>
      </c>
      <c r="H6" s="75"/>
      <c r="I6" s="75"/>
    </row>
    <row r="7" spans="2:9" ht="31.5" customHeight="1">
      <c r="B7" s="109" t="s">
        <v>107</v>
      </c>
      <c r="C7" s="112">
        <v>16</v>
      </c>
      <c r="D7" s="112">
        <v>1</v>
      </c>
      <c r="E7" s="112">
        <v>0</v>
      </c>
      <c r="F7" s="113">
        <v>1</v>
      </c>
      <c r="G7" s="114">
        <f>SUM(C7:F7)</f>
        <v>18</v>
      </c>
      <c r="H7" s="75"/>
      <c r="I7" s="75"/>
    </row>
    <row r="8" spans="2:9" ht="31.5" customHeight="1">
      <c r="B8" s="109" t="s">
        <v>108</v>
      </c>
      <c r="C8" s="112">
        <v>69</v>
      </c>
      <c r="D8" s="112">
        <v>0</v>
      </c>
      <c r="E8" s="112">
        <v>0</v>
      </c>
      <c r="F8" s="113">
        <v>0</v>
      </c>
      <c r="G8" s="114">
        <f>SUM(C8:F8)</f>
        <v>69</v>
      </c>
      <c r="H8" s="75"/>
      <c r="I8" s="75"/>
    </row>
    <row r="9" spans="2:9" ht="31.5" customHeight="1">
      <c r="B9" s="115" t="s">
        <v>106</v>
      </c>
      <c r="C9" s="116">
        <f>SUM(C7:C8)</f>
        <v>85</v>
      </c>
      <c r="D9" s="116">
        <f>SUM(D7:D8)</f>
        <v>1</v>
      </c>
      <c r="E9" s="116">
        <f>SUM(E7:E8)</f>
        <v>0</v>
      </c>
      <c r="F9" s="117">
        <f>SUM(F7:F8)</f>
        <v>1</v>
      </c>
      <c r="G9" s="118">
        <f>SUM(C9:F9)</f>
        <v>87</v>
      </c>
      <c r="H9" s="75"/>
      <c r="I9" s="75"/>
    </row>
    <row r="10" spans="2:9" s="119" customFormat="1" ht="23.25" customHeight="1">
      <c r="B10" s="120" t="s">
        <v>138</v>
      </c>
      <c r="C10" s="121"/>
      <c r="D10" s="121"/>
      <c r="E10" s="121"/>
      <c r="F10" s="121"/>
      <c r="G10" s="121"/>
      <c r="H10" s="121"/>
      <c r="I10" s="121"/>
    </row>
    <row r="11" spans="2:9" s="119" customFormat="1" ht="18.75" customHeight="1">
      <c r="B11" s="144" t="s">
        <v>132</v>
      </c>
      <c r="C11" s="122"/>
      <c r="D11" s="122"/>
      <c r="E11" s="122"/>
      <c r="F11" s="122"/>
      <c r="G11" s="121"/>
      <c r="H11" s="121"/>
      <c r="I11" s="121"/>
    </row>
    <row r="12" spans="2:9" s="119" customFormat="1" ht="18.75" customHeight="1">
      <c r="B12" s="144" t="s">
        <v>133</v>
      </c>
      <c r="C12" s="122"/>
      <c r="D12" s="122"/>
      <c r="E12" s="122"/>
      <c r="F12" s="122"/>
      <c r="G12" s="121"/>
      <c r="H12" s="121"/>
      <c r="I12" s="121"/>
    </row>
    <row r="13" spans="2:9" s="119" customFormat="1" ht="18.75" customHeight="1">
      <c r="B13" s="120" t="s">
        <v>109</v>
      </c>
      <c r="C13" s="121"/>
      <c r="D13" s="121"/>
      <c r="E13" s="121"/>
      <c r="F13" s="121"/>
      <c r="G13" s="121"/>
      <c r="H13" s="121"/>
      <c r="I13" s="121"/>
    </row>
    <row r="14" spans="2:9" s="119" customFormat="1" ht="18.75" customHeight="1">
      <c r="B14" s="144" t="s">
        <v>143</v>
      </c>
      <c r="C14" s="121"/>
      <c r="D14" s="121"/>
      <c r="E14" s="121"/>
      <c r="F14" s="121"/>
      <c r="G14" s="121"/>
      <c r="H14" s="121"/>
      <c r="I14" s="121"/>
    </row>
    <row r="21" ht="27.75" customHeight="1"/>
    <row r="22" ht="27.75" customHeight="1"/>
    <row r="23" ht="27.75" customHeight="1"/>
    <row r="24" ht="27.75" customHeight="1"/>
    <row r="25" ht="27.75" customHeight="1"/>
  </sheetData>
  <mergeCells count="1">
    <mergeCell ref="B2:G2"/>
  </mergeCells>
  <phoneticPr fontId="16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15"/>
  <sheetViews>
    <sheetView showGridLines="0" tabSelected="1" zoomScaleNormal="100" zoomScalePageLayoutView="60" workbookViewId="0">
      <selection activeCell="O11" sqref="O11"/>
    </sheetView>
  </sheetViews>
  <sheetFormatPr defaultRowHeight="15"/>
  <cols>
    <col min="1" max="1" width="4.625" style="123" customWidth="1"/>
    <col min="2" max="2" width="19" style="123" customWidth="1"/>
    <col min="3" max="7" width="11.75" style="123" customWidth="1"/>
    <col min="8" max="1025" width="9.125" style="123" customWidth="1"/>
  </cols>
  <sheetData>
    <row r="1" spans="2:7" s="74" customFormat="1" ht="27.75" customHeight="1">
      <c r="B1" s="74" t="s">
        <v>110</v>
      </c>
    </row>
    <row r="2" spans="2:7" ht="14.25" customHeight="1">
      <c r="B2" s="124"/>
      <c r="C2" s="125"/>
      <c r="D2" s="126"/>
      <c r="E2" s="126"/>
    </row>
    <row r="3" spans="2:7" ht="21" customHeight="1">
      <c r="B3" s="125"/>
      <c r="C3" s="125"/>
      <c r="D3" s="164" t="s">
        <v>111</v>
      </c>
      <c r="E3" s="164"/>
    </row>
    <row r="4" spans="2:7" ht="27.75" customHeight="1">
      <c r="B4" s="127" t="s">
        <v>112</v>
      </c>
      <c r="C4" s="165" t="s">
        <v>113</v>
      </c>
      <c r="D4" s="165"/>
      <c r="E4" s="165"/>
    </row>
    <row r="5" spans="2:7" ht="27.75" customHeight="1">
      <c r="B5" s="127" t="s">
        <v>114</v>
      </c>
      <c r="C5" s="166">
        <v>231</v>
      </c>
      <c r="D5" s="166"/>
      <c r="E5" s="166"/>
    </row>
    <row r="6" spans="2:7" ht="27.75" customHeight="1">
      <c r="B6" s="127" t="s">
        <v>115</v>
      </c>
      <c r="C6" s="166"/>
      <c r="D6" s="166"/>
      <c r="E6" s="166"/>
    </row>
    <row r="7" spans="2:7" ht="27.75" customHeight="1">
      <c r="B7" s="127" t="s">
        <v>116</v>
      </c>
      <c r="C7" s="166">
        <v>103</v>
      </c>
      <c r="D7" s="166"/>
      <c r="E7" s="166"/>
    </row>
    <row r="8" spans="2:7" ht="27.75" customHeight="1">
      <c r="B8" s="128" t="s">
        <v>117</v>
      </c>
      <c r="C8" s="167">
        <v>1</v>
      </c>
      <c r="D8" s="167"/>
      <c r="E8" s="167"/>
    </row>
    <row r="9" spans="2:7" ht="27.75" customHeight="1">
      <c r="B9" s="129" t="s">
        <v>118</v>
      </c>
      <c r="C9" s="162">
        <f>SUM(C5:D8)</f>
        <v>335</v>
      </c>
      <c r="D9" s="162"/>
      <c r="E9" s="162"/>
    </row>
    <row r="10" spans="2:7" ht="20.25" customHeight="1">
      <c r="B10" s="130"/>
      <c r="C10" s="125"/>
      <c r="D10" s="125"/>
      <c r="E10" s="125"/>
    </row>
    <row r="11" spans="2:7" s="74" customFormat="1" ht="20.25" customHeight="1">
      <c r="C11" s="131"/>
      <c r="D11" s="131"/>
    </row>
    <row r="12" spans="2:7" s="74" customFormat="1" ht="27.75" customHeight="1">
      <c r="B12" s="109" t="s">
        <v>119</v>
      </c>
      <c r="C12" s="132"/>
      <c r="D12" s="132"/>
      <c r="E12" s="133">
        <v>2839</v>
      </c>
      <c r="F12" s="134" t="s">
        <v>120</v>
      </c>
      <c r="G12" s="135"/>
    </row>
    <row r="13" spans="2:7" s="74" customFormat="1" ht="27.75" customHeight="1">
      <c r="B13" s="109" t="s">
        <v>121</v>
      </c>
      <c r="C13" s="132"/>
      <c r="D13" s="132"/>
      <c r="E13" s="133">
        <v>102671</v>
      </c>
      <c r="F13" s="136" t="s">
        <v>122</v>
      </c>
      <c r="G13" s="135"/>
    </row>
    <row r="14" spans="2:7" s="74" customFormat="1" ht="39" customHeight="1">
      <c r="B14" s="109" t="s">
        <v>123</v>
      </c>
      <c r="C14" s="163" t="s">
        <v>124</v>
      </c>
      <c r="D14" s="163"/>
      <c r="E14" s="163"/>
      <c r="F14" s="163"/>
      <c r="G14" s="163"/>
    </row>
    <row r="15" spans="2:7" s="74" customFormat="1" ht="27.75" customHeight="1">
      <c r="B15" s="145" t="s">
        <v>139</v>
      </c>
      <c r="C15" s="138"/>
      <c r="D15" s="138"/>
      <c r="E15" s="137"/>
      <c r="F15" s="137"/>
      <c r="G15" s="137"/>
    </row>
  </sheetData>
  <mergeCells count="7">
    <mergeCell ref="C9:E9"/>
    <mergeCell ref="C14:G14"/>
    <mergeCell ref="D3:E3"/>
    <mergeCell ref="C4:E4"/>
    <mergeCell ref="C5:E6"/>
    <mergeCell ref="C7:E7"/>
    <mergeCell ref="C8:E8"/>
  </mergeCells>
  <phoneticPr fontId="16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表1　観光客数</vt:lpstr>
      <vt:lpstr>表2　国籍別外国人観光客数 </vt:lpstr>
      <vt:lpstr>表3　宿泊客数</vt:lpstr>
      <vt:lpstr>表4　主要観光施設入込客数</vt:lpstr>
      <vt:lpstr>表５　観光消費額</vt:lpstr>
      <vt:lpstr>表６　市有市営温泉入浴者数</vt:lpstr>
      <vt:lpstr>表７　市有温泉数</vt:lpstr>
      <vt:lpstr>表８　別府市の有料宿泊施設・温泉の状況</vt:lpstr>
      <vt:lpstr>'表2　国籍別外国人観光客数 '!Print_Area</vt:lpstr>
      <vt:lpstr>'表3　宿泊客数'!Print_Area</vt:lpstr>
      <vt:lpstr>'表4　主要観光施設入込客数'!Print_Area</vt:lpstr>
      <vt:lpstr>'表５　観光消費額'!Print_Area</vt:lpstr>
      <vt:lpstr>'表７　市有温泉数'!Print_Area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2024-09-24T03:06:53Z</cp:lastPrinted>
  <dcterms:modified xsi:type="dcterms:W3CDTF">2024-10-22T00:13:18Z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2022-10-19T07:53:15Z</dcterms:created>
  <dc:creator>-</dc:creator>
  <dc:description>-</dc:description>
  <dc:language>ja-JP</dc:language>
  <cp:lastModifiedBy>-</cp:lastModifiedBy>
  <cp:lastPrinted>2021-10-25T00:22:11Z</cp:lastPrinted>
  <dcterms:modified xsi:type="dcterms:W3CDTF">2022-10-19T07:53:15Z</dcterms:modified>
  <cp:revision>0</cp:revision>
  <dc:subject>-</dc:subject>
  <dc:title>-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