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令和6年観光動態一件\R6観光動態要覧\HP\"/>
    </mc:Choice>
  </mc:AlternateContent>
  <xr:revisionPtr revIDLastSave="0" documentId="13_ncr:1_{776BDA70-68C4-48BB-A4A0-BDEFC6105AA3}" xr6:coauthVersionLast="36" xr6:coauthVersionMax="36" xr10:uidLastSave="{00000000-0000-0000-0000-000000000000}"/>
  <bookViews>
    <workbookView xWindow="0" yWindow="0" windowWidth="16380" windowHeight="8190" tabRatio="898" xr2:uid="{00000000-000D-0000-FFFF-FFFF00000000}"/>
  </bookViews>
  <sheets>
    <sheet name="表1　観光客数" sheetId="1" r:id="rId1"/>
    <sheet name="表2　国籍別外国人観光客数 " sheetId="2" r:id="rId2"/>
    <sheet name="表3　宿泊客数" sheetId="3" r:id="rId3"/>
    <sheet name="表4　主要観光施設入込客数" sheetId="4" r:id="rId4"/>
    <sheet name="表５　観光消費額" sheetId="5" r:id="rId5"/>
    <sheet name="表６　市有市営温泉入浴者数" sheetId="6" r:id="rId6"/>
    <sheet name="表７　市有温泉数" sheetId="7" r:id="rId7"/>
    <sheet name="表８　別府市の有料宿泊施設・温泉の状況" sheetId="8" r:id="rId8"/>
  </sheets>
  <definedNames>
    <definedName name="_xlnm.Print_Area" localSheetId="1">'表2　国籍別外国人観光客数 '!$B$1:$G$29</definedName>
    <definedName name="_xlnm.Print_Area" localSheetId="2">'表3　宿泊客数'!$B$2:$O$12</definedName>
    <definedName name="_xlnm.Print_Area" localSheetId="3">'表4　主要観光施設入込客数'!$B$2:$Q$28</definedName>
    <definedName name="_xlnm.Print_Area" localSheetId="4">'表５　観光消費額'!$A$1:$E$28</definedName>
  </definedNames>
  <calcPr calcId="191029" iterate="1" iterateCount="20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5" l="1"/>
  <c r="E14" i="5"/>
  <c r="C6" i="2" l="1"/>
  <c r="C7" i="2"/>
  <c r="C8" i="2"/>
  <c r="C9" i="2"/>
  <c r="C10" i="2"/>
  <c r="C11" i="2"/>
  <c r="C12" i="2"/>
  <c r="C13" i="2"/>
  <c r="C14" i="2"/>
  <c r="C15" i="2"/>
  <c r="C16" i="2"/>
  <c r="D7" i="1" l="1"/>
  <c r="E7" i="1"/>
  <c r="F7" i="1"/>
  <c r="G7" i="1"/>
  <c r="H9" i="1" l="1"/>
  <c r="E10" i="1"/>
  <c r="D10" i="1"/>
  <c r="H5" i="1"/>
  <c r="H6" i="1"/>
  <c r="F10" i="1"/>
  <c r="H7" i="1" l="1"/>
  <c r="H8" i="1"/>
  <c r="H10" i="1" s="1"/>
  <c r="G10" i="1"/>
  <c r="C9" i="3" l="1"/>
  <c r="E8" i="5" l="1"/>
  <c r="E7" i="5"/>
  <c r="B3" i="2" l="1"/>
  <c r="C22" i="2" l="1"/>
  <c r="C17" i="2"/>
  <c r="C18" i="2"/>
  <c r="C19" i="2"/>
  <c r="C20" i="2"/>
  <c r="C21" i="2"/>
  <c r="C23" i="2" l="1"/>
  <c r="C9" i="8"/>
  <c r="B3" i="4" l="1"/>
  <c r="D23" i="2"/>
  <c r="E23" i="2"/>
  <c r="E13" i="1" l="1"/>
  <c r="D13" i="1"/>
  <c r="F13" i="1"/>
  <c r="F9" i="7"/>
  <c r="E9" i="7"/>
  <c r="D9" i="7"/>
  <c r="C9" i="7"/>
  <c r="G8" i="7"/>
  <c r="G7" i="7"/>
  <c r="N20" i="6"/>
  <c r="M20" i="6"/>
  <c r="L20" i="6"/>
  <c r="K20" i="6"/>
  <c r="J20" i="6"/>
  <c r="I20" i="6"/>
  <c r="H20" i="6"/>
  <c r="G20" i="6"/>
  <c r="F20" i="6"/>
  <c r="E20" i="6"/>
  <c r="D20" i="6"/>
  <c r="C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E16" i="5"/>
  <c r="C16" i="5"/>
  <c r="E9" i="5"/>
  <c r="C9" i="5"/>
  <c r="O5" i="4"/>
  <c r="O10" i="3"/>
  <c r="N9" i="3"/>
  <c r="M9" i="3"/>
  <c r="L9" i="3"/>
  <c r="K9" i="3"/>
  <c r="J9" i="3"/>
  <c r="I9" i="3"/>
  <c r="H9" i="3"/>
  <c r="G9" i="3"/>
  <c r="F9" i="3"/>
  <c r="E9" i="3"/>
  <c r="D9" i="3"/>
  <c r="O8" i="3"/>
  <c r="O7" i="3"/>
  <c r="O6" i="3"/>
  <c r="O5" i="3"/>
  <c r="G13" i="1"/>
  <c r="G9" i="7" l="1"/>
  <c r="O20" i="6"/>
  <c r="O9" i="3"/>
  <c r="H12" i="1"/>
  <c r="H11" i="1"/>
  <c r="H13" i="1" l="1"/>
</calcChain>
</file>

<file path=xl/sharedStrings.xml><?xml version="1.0" encoding="utf-8"?>
<sst xmlns="http://schemas.openxmlformats.org/spreadsheetml/2006/main" count="164" uniqueCount="128">
  <si>
    <t>（単位：人）</t>
  </si>
  <si>
    <t>年計</t>
  </si>
  <si>
    <t>日帰客</t>
  </si>
  <si>
    <t>一 般 客</t>
  </si>
  <si>
    <t>修学旅行</t>
  </si>
  <si>
    <t>小計</t>
  </si>
  <si>
    <t>宿泊客</t>
  </si>
  <si>
    <t>観光客</t>
  </si>
  <si>
    <t>合計</t>
  </si>
  <si>
    <r>
      <rPr>
        <sz val="12"/>
        <color rgb="FF000000"/>
        <rFont val="IPA Pゴシック"/>
        <family val="2"/>
      </rPr>
      <t>【表</t>
    </r>
    <r>
      <rPr>
        <sz val="12"/>
        <color rgb="FF000000"/>
        <rFont val="ＭＳ ゴシック"/>
        <family val="3"/>
        <charset val="128"/>
      </rPr>
      <t>2</t>
    </r>
    <r>
      <rPr>
        <sz val="12"/>
        <color rgb="FF000000"/>
        <rFont val="IPA Pゴシック"/>
        <family val="2"/>
      </rPr>
      <t>　外国人観光客数】</t>
    </r>
  </si>
  <si>
    <t>国名</t>
  </si>
  <si>
    <t>観光客数</t>
  </si>
  <si>
    <t>日帰客数</t>
  </si>
  <si>
    <t>宿泊客数</t>
  </si>
  <si>
    <t>タイ</t>
  </si>
  <si>
    <t>フィリピン</t>
  </si>
  <si>
    <t>シンガポール</t>
  </si>
  <si>
    <t>マレーシア</t>
  </si>
  <si>
    <t>インドネシア</t>
  </si>
  <si>
    <t>カナダ</t>
  </si>
  <si>
    <t>フランス</t>
  </si>
  <si>
    <t>イギリス</t>
  </si>
  <si>
    <t>オーストラリア</t>
  </si>
  <si>
    <t>その他</t>
  </si>
  <si>
    <t>合　　　　計</t>
  </si>
  <si>
    <r>
      <rPr>
        <sz val="11"/>
        <color rgb="FF000000"/>
        <rFont val="IPA Pゴシック"/>
        <family val="2"/>
      </rPr>
      <t xml:space="preserve">資料）観光予報プラットフォーム、  </t>
    </r>
    <r>
      <rPr>
        <sz val="11"/>
        <color rgb="FF000000"/>
        <rFont val="ＭＳ ゴシック"/>
        <family val="3"/>
        <charset val="128"/>
      </rPr>
      <t>(</t>
    </r>
    <r>
      <rPr>
        <sz val="11"/>
        <color rgb="FF000000"/>
        <rFont val="IPA Pゴシック"/>
        <family val="2"/>
      </rPr>
      <t xml:space="preserve">一社）別府市産業連携・協働プラットフォーム </t>
    </r>
    <r>
      <rPr>
        <sz val="11"/>
        <color rgb="FF000000"/>
        <rFont val="ＭＳ ゴシック"/>
        <family val="3"/>
        <charset val="128"/>
      </rPr>
      <t>B-biz LINK</t>
    </r>
    <r>
      <rPr>
        <sz val="11"/>
        <color rgb="FF000000"/>
        <rFont val="IPA Pゴシック"/>
        <family val="2"/>
      </rPr>
      <t>　</t>
    </r>
    <r>
      <rPr>
        <sz val="11"/>
        <color rgb="FF000000"/>
        <rFont val="ＭＳ ゴシック"/>
        <family val="3"/>
        <charset val="128"/>
      </rPr>
      <t>BIP</t>
    </r>
    <r>
      <rPr>
        <sz val="11"/>
        <color rgb="FF000000"/>
        <rFont val="IPA Pゴシック"/>
        <family val="2"/>
      </rPr>
      <t>事業部、大分県国際観光船誘致促進協議会</t>
    </r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</si>
  <si>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</si>
  <si>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</si>
  <si>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</si>
  <si>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</si>
  <si>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</si>
  <si>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</si>
  <si>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</si>
  <si>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</si>
  <si>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</si>
  <si>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北浜・中央</t>
  </si>
  <si>
    <t>鉄輪・明礬</t>
  </si>
  <si>
    <t>堀田・観海寺</t>
  </si>
  <si>
    <t>うち外国人宿泊客</t>
  </si>
  <si>
    <t>主要観光施設
入込客数</t>
  </si>
  <si>
    <t xml:space="preserve">日本人観光客消費額
</t>
  </si>
  <si>
    <t xml:space="preserve"> </t>
  </si>
  <si>
    <t>客  数（人）</t>
  </si>
  <si>
    <t>消 費 額（千円）</t>
  </si>
  <si>
    <t>日帰り客</t>
  </si>
  <si>
    <t>合　計</t>
  </si>
  <si>
    <t xml:space="preserve">外国人観光客消費額
</t>
  </si>
  <si>
    <t xml:space="preserve">                   　　月
施設名</t>
  </si>
  <si>
    <t>竹瓦温泉※１</t>
  </si>
  <si>
    <t>永石温泉</t>
  </si>
  <si>
    <t>不老泉</t>
  </si>
  <si>
    <t>田の湯温泉</t>
  </si>
  <si>
    <t>海門寺温泉</t>
  </si>
  <si>
    <t>浜田温泉</t>
  </si>
  <si>
    <t>鉄輪むし湯</t>
  </si>
  <si>
    <t>別府海浜砂湯</t>
  </si>
  <si>
    <t>亀陽泉</t>
  </si>
  <si>
    <t>柴石温泉</t>
  </si>
  <si>
    <t>湯都ピア浜脇</t>
  </si>
  <si>
    <t>浜脇温泉</t>
  </si>
  <si>
    <t>堀田温泉</t>
  </si>
  <si>
    <t>総計</t>
  </si>
  <si>
    <t>※１  竹瓦温泉砂湯の入浴者数も含む</t>
  </si>
  <si>
    <t>区　　分</t>
  </si>
  <si>
    <t>普通浴場</t>
  </si>
  <si>
    <t>むし湯</t>
  </si>
  <si>
    <t>砂　湯</t>
  </si>
  <si>
    <t>多目的温泉</t>
  </si>
  <si>
    <t>計</t>
  </si>
  <si>
    <t>市 有 市 営 温 泉</t>
  </si>
  <si>
    <t>市 有 区 営 温 泉</t>
  </si>
  <si>
    <t>（単位：軒）</t>
  </si>
  <si>
    <t>宿泊施設</t>
  </si>
  <si>
    <t>施設数</t>
  </si>
  <si>
    <t>ホテル</t>
  </si>
  <si>
    <t>旅館</t>
  </si>
  <si>
    <t>簡易宿所</t>
  </si>
  <si>
    <t>下宿</t>
  </si>
  <si>
    <t>合    計</t>
  </si>
  <si>
    <t>源泉数</t>
  </si>
  <si>
    <t>孔</t>
  </si>
  <si>
    <t>一分間の湧出量</t>
  </si>
  <si>
    <t>泉質</t>
  </si>
  <si>
    <t>単純温泉・塩化物泉・炭酸水素塩泉・硫酸塩泉・含鉄泉・酸性泉・硫黄泉（全１０種類中７種類の温泉が湧出）</t>
  </si>
  <si>
    <t>マ    カ    オ</t>
  </si>
  <si>
    <t>ベトナム</t>
  </si>
  <si>
    <t>韓国</t>
    <rPh sb="0" eb="2">
      <t>カンコク</t>
    </rPh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</si>
  <si>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</si>
  <si>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</si>
  <si>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中国</t>
    <rPh sb="0" eb="2">
      <t>チュウゴク</t>
    </rPh>
    <phoneticPr fontId="1"/>
  </si>
  <si>
    <t>その他</t>
    <rPh sb="2" eb="3">
      <t>タ</t>
    </rPh>
    <phoneticPr fontId="1"/>
  </si>
  <si>
    <t>　　　市有区営温泉の温泉数はそれぞれ休業中２箇所を含む数</t>
    <phoneticPr fontId="10"/>
  </si>
  <si>
    <t>　　　市有区営温泉の北鉄輪温泉（閉鎖中）、京町温泉（休業中）を含む数</t>
    <phoneticPr fontId="10"/>
  </si>
  <si>
    <t>2024年</t>
    <phoneticPr fontId="10"/>
  </si>
  <si>
    <t>2024年1月～12月</t>
    <phoneticPr fontId="10"/>
  </si>
  <si>
    <t>2024年（2024年1月～2024年12月）</t>
  </si>
  <si>
    <t>（2024年12月末現在 ）</t>
    <phoneticPr fontId="10"/>
  </si>
  <si>
    <t>アメリカ</t>
    <phoneticPr fontId="10"/>
  </si>
  <si>
    <t>2023年4月1日付廃止</t>
    <rPh sb="6" eb="7">
      <t>ガツ</t>
    </rPh>
    <rPh sb="8" eb="9">
      <t>ニチ</t>
    </rPh>
    <rPh sb="9" eb="10">
      <t>ツキ</t>
    </rPh>
    <rPh sb="10" eb="12">
      <t>ハイシ</t>
    </rPh>
    <phoneticPr fontId="10"/>
  </si>
  <si>
    <t>【表6　市有市営温泉入浴者数（有料無料含む）】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</si>
  <si>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</si>
  <si>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</si>
  <si>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</si>
  <si>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</si>
  <si>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</si>
  <si>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</si>
  <si>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</si>
  <si>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</si>
  <si>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</si>
  <si>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</si>
  <si>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</si>
  <si>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</si>
  <si>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【表1　観光客数（四半期別）】</t>
  </si>
  <si>
    <t>1～3月</t>
  </si>
  <si>
    <t>4～6月</t>
  </si>
  <si>
    <t>7～9月</t>
  </si>
  <si>
    <t>10～12月</t>
  </si>
  <si>
    <t>【表3　地域別宿泊客数】</t>
  </si>
  <si>
    <t>【表4　主要観光施設の入込客数】</t>
  </si>
  <si>
    <t>【表5　観光消費額】</t>
  </si>
  <si>
    <t>１人当たりの消費額
（円/人回）</t>
  </si>
  <si>
    <t>【表7　市有温泉数】</t>
  </si>
  <si>
    <t>資料）令和6年度　大分県東部保健所報</t>
    <phoneticPr fontId="10"/>
  </si>
  <si>
    <t>【表8　別府市の有料宿泊施設・温泉の状況】</t>
  </si>
  <si>
    <t>ℓ/分</t>
  </si>
  <si>
    <t>注）多目的温泉：湯都ピア浜脇、※別府海浜砂湯は2023年4月1日付で廃止。</t>
    <rPh sb="16" eb="18">
      <t>ベップ</t>
    </rPh>
    <rPh sb="18" eb="19">
      <t>カイ</t>
    </rPh>
    <rPh sb="19" eb="21">
      <t>ハマスナ</t>
    </rPh>
    <rPh sb="21" eb="22">
      <t>ユ</t>
    </rPh>
    <phoneticPr fontId="10"/>
  </si>
  <si>
    <t>　　市営温泉は、「芝居の湯（別府市コミュニティーセンター:社会教育課所管）」「競輪温泉（公営事</t>
    <rPh sb="46" eb="47">
      <t>ゴト</t>
    </rPh>
    <phoneticPr fontId="10"/>
  </si>
  <si>
    <t>　　業局所管）」「文化の湯（共生社会実現・部落差別解消推進課所管）」の3施設を含めます。</t>
    <rPh sb="2" eb="3">
      <t>ギョウ</t>
    </rPh>
    <rPh sb="3" eb="4">
      <t>キョク</t>
    </rPh>
    <rPh sb="14" eb="16">
      <t>キョウセイ</t>
    </rPh>
    <rPh sb="16" eb="18">
      <t>シャカイ</t>
    </rPh>
    <rPh sb="18" eb="20">
      <t>ジツゲン</t>
    </rPh>
    <rPh sb="21" eb="23">
      <t>ブラク</t>
    </rPh>
    <rPh sb="23" eb="25">
      <t>サベツ</t>
    </rPh>
    <rPh sb="25" eb="27">
      <t>カイショウ</t>
    </rPh>
    <rPh sb="27" eb="29">
      <t>スイシン</t>
    </rPh>
    <rPh sb="29" eb="30">
      <t>カ</t>
    </rPh>
    <rPh sb="30" eb="32">
      <t>ショカン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</si>
</sst>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;[Red]\-#,##0\ "/>
    <numFmt numFmtId="178" formatCode="#,##0_ "/>
  </numFmts>
  <fonts count="17">
    <font>
      <sz val="11"/>
      <color rgb="FF000000"/>
      <name val="IPA Pゴシック"/>
      <family val="2"/>
    </font>
    <font>
      <sz val="10"/>
      <name val="Arial"/>
      <family val="2"/>
    </font>
    <font>
      <sz val="12"/>
      <color rgb="FF000000"/>
      <name val="IPA Pゴシック"/>
      <family val="2"/>
    </font>
    <font>
      <sz val="12"/>
      <color rgb="FF000000"/>
      <name val="ＭＳ ゴシック"/>
      <family val="3"/>
      <charset val="128"/>
    </font>
    <font>
      <sz val="12"/>
      <name val="IPA Pゴシック"/>
      <family val="2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IPA Pゴシック"/>
      <family val="2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  <fill>
      <patternFill patternType="solid">
        <fgColor rgb="FFF2F2F2"/>
        <bgColor rgb="FFEDEDED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rgb="FF333333"/>
      </right>
      <top style="thin">
        <color auto="1"/>
      </top>
      <bottom style="thin">
        <color auto="1"/>
      </bottom>
      <diagonal style="thin">
        <color rgb="FF333333"/>
      </diagonal>
    </border>
    <border>
      <left style="thin">
        <color rgb="FF333333"/>
      </left>
      <right style="thin">
        <color rgb="FF333333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 style="thin">
        <color rgb="FF333333"/>
      </right>
      <top/>
      <bottom style="hair">
        <color auto="1"/>
      </bottom>
      <diagonal/>
    </border>
    <border>
      <left style="thin">
        <color rgb="FF333333"/>
      </left>
      <right/>
      <top/>
      <bottom style="hair">
        <color auto="1"/>
      </bottom>
      <diagonal/>
    </border>
    <border>
      <left style="medium">
        <color auto="1"/>
      </left>
      <right style="thin">
        <color rgb="FF333333"/>
      </right>
      <top/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/>
    </border>
    <border>
      <left style="thin">
        <color rgb="FF333333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333333"/>
      </right>
      <top style="hair">
        <color auto="1"/>
      </top>
      <bottom/>
      <diagonal/>
    </border>
    <border>
      <left style="medium">
        <color auto="1"/>
      </left>
      <right style="thin">
        <color rgb="FF333333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rgb="FF333333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rgb="FF333333"/>
      </left>
      <right style="medium">
        <color auto="1"/>
      </right>
      <top style="hair">
        <color auto="1"/>
      </top>
      <bottom style="hair">
        <color auto="1"/>
      </bottom>
      <diagonal style="thin">
        <color rgb="FF333333"/>
      </diagonal>
    </border>
    <border diagonalUp="1">
      <left style="thin">
        <color rgb="FF333333"/>
      </left>
      <right style="thin">
        <color rgb="FF333333"/>
      </right>
      <top style="hair">
        <color auto="1"/>
      </top>
      <bottom style="hair">
        <color auto="1"/>
      </bottom>
      <diagonal style="thin">
        <color rgb="FF333333"/>
      </diagonal>
    </border>
  </borders>
  <cellStyleXfs count="4">
    <xf numFmtId="0" fontId="0" fillId="0" borderId="0">
      <alignment vertical="center"/>
    </xf>
    <xf numFmtId="38" fontId="9" fillId="0" borderId="0" applyBorder="0" applyProtection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2" borderId="1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38" fontId="3" fillId="2" borderId="3" xfId="1" applyFont="1" applyFill="1" applyBorder="1" applyAlignment="1" applyProtection="1">
      <alignment vertical="center"/>
    </xf>
    <xf numFmtId="38" fontId="3" fillId="2" borderId="4" xfId="1" applyFont="1" applyFill="1" applyBorder="1" applyAlignment="1" applyProtection="1">
      <alignment vertical="center"/>
    </xf>
    <xf numFmtId="38" fontId="3" fillId="2" borderId="5" xfId="1" applyFont="1" applyFill="1" applyBorder="1" applyAlignment="1" applyProtection="1">
      <alignment vertical="center"/>
    </xf>
    <xf numFmtId="38" fontId="3" fillId="2" borderId="6" xfId="1" applyFont="1" applyFill="1" applyBorder="1" applyAlignment="1" applyProtection="1">
      <alignment vertical="center"/>
    </xf>
    <xf numFmtId="38" fontId="3" fillId="2" borderId="7" xfId="1" applyFont="1" applyFill="1" applyBorder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8" fontId="4" fillId="2" borderId="0" xfId="1" applyNumberFormat="1" applyFont="1" applyFill="1" applyBorder="1" applyAlignment="1" applyProtection="1">
      <alignment vertical="center"/>
    </xf>
    <xf numFmtId="38" fontId="5" fillId="2" borderId="0" xfId="1" applyNumberFormat="1" applyFont="1" applyFill="1" applyBorder="1" applyAlignment="1" applyProtection="1">
      <alignment vertical="center"/>
    </xf>
    <xf numFmtId="38" fontId="4" fillId="2" borderId="0" xfId="1" applyNumberFormat="1" applyFont="1" applyFill="1" applyBorder="1" applyAlignment="1" applyProtection="1">
      <alignment horizontal="right" vertical="center"/>
    </xf>
    <xf numFmtId="38" fontId="4" fillId="3" borderId="6" xfId="1" applyNumberFormat="1" applyFont="1" applyFill="1" applyBorder="1" applyAlignment="1" applyProtection="1">
      <alignment horizontal="center" vertical="center"/>
    </xf>
    <xf numFmtId="38" fontId="4" fillId="3" borderId="1" xfId="1" applyNumberFormat="1" applyFont="1" applyFill="1" applyBorder="1" applyAlignment="1" applyProtection="1">
      <alignment horizontal="center" vertical="center" shrinkToFit="1"/>
    </xf>
    <xf numFmtId="38" fontId="4" fillId="3" borderId="1" xfId="1" applyNumberFormat="1" applyFont="1" applyFill="1" applyBorder="1" applyAlignment="1" applyProtection="1">
      <alignment horizontal="distributed" vertical="center" indent="4"/>
    </xf>
    <xf numFmtId="38" fontId="5" fillId="2" borderId="1" xfId="1" applyNumberFormat="1" applyFont="1" applyFill="1" applyBorder="1" applyAlignment="1" applyProtection="1">
      <alignment horizontal="right" vertical="center"/>
    </xf>
    <xf numFmtId="38" fontId="5" fillId="2" borderId="8" xfId="1" applyNumberFormat="1" applyFont="1" applyFill="1" applyBorder="1" applyAlignment="1" applyProtection="1">
      <alignment horizontal="right" vertical="center"/>
    </xf>
    <xf numFmtId="38" fontId="4" fillId="3" borderId="9" xfId="1" applyNumberFormat="1" applyFont="1" applyFill="1" applyBorder="1" applyAlignment="1" applyProtection="1">
      <alignment horizontal="center" vertical="center"/>
    </xf>
    <xf numFmtId="38" fontId="5" fillId="3" borderId="9" xfId="1" applyNumberFormat="1" applyFont="1" applyFill="1" applyBorder="1" applyAlignment="1" applyProtection="1">
      <alignment vertical="center"/>
    </xf>
    <xf numFmtId="38" fontId="4" fillId="2" borderId="0" xfId="1" applyNumberFormat="1" applyFont="1" applyFill="1" applyBorder="1" applyAlignment="1" applyProtection="1">
      <alignment horizontal="center" vertical="center"/>
    </xf>
    <xf numFmtId="38" fontId="4" fillId="2" borderId="0" xfId="1" applyNumberFormat="1" applyFont="1" applyFill="1" applyBorder="1" applyAlignment="1" applyProtection="1">
      <alignment horizontal="distributed" vertical="center" shrinkToFit="1"/>
    </xf>
    <xf numFmtId="38" fontId="3" fillId="2" borderId="0" xfId="1" applyFont="1" applyFill="1" applyBorder="1" applyAlignment="1" applyProtection="1">
      <alignment horizontal="left" vertical="center"/>
    </xf>
    <xf numFmtId="38" fontId="3" fillId="4" borderId="2" xfId="1" applyFont="1" applyFill="1" applyBorder="1" applyAlignment="1" applyProtection="1">
      <alignment horizontal="center" vertical="center"/>
    </xf>
    <xf numFmtId="38" fontId="3" fillId="4" borderId="2" xfId="1" applyFont="1" applyFill="1" applyBorder="1" applyAlignment="1" applyProtection="1">
      <alignment horizontal="center" vertical="center" wrapText="1"/>
    </xf>
    <xf numFmtId="38" fontId="3" fillId="2" borderId="2" xfId="1" applyFont="1" applyFill="1" applyBorder="1" applyAlignment="1" applyProtection="1">
      <alignment horizontal="right" vertical="center"/>
    </xf>
    <xf numFmtId="38" fontId="3" fillId="2" borderId="3" xfId="1" applyFont="1" applyFill="1" applyBorder="1" applyAlignment="1" applyProtection="1">
      <alignment horizontal="right" vertical="center"/>
    </xf>
    <xf numFmtId="38" fontId="3" fillId="2" borderId="10" xfId="1" applyFont="1" applyFill="1" applyBorder="1" applyAlignment="1" applyProtection="1">
      <alignment horizontal="right" vertical="center"/>
    </xf>
    <xf numFmtId="38" fontId="3" fillId="2" borderId="5" xfId="1" applyFont="1" applyFill="1" applyBorder="1" applyAlignment="1" applyProtection="1">
      <alignment horizontal="right" vertical="center"/>
    </xf>
    <xf numFmtId="38" fontId="3" fillId="2" borderId="11" xfId="1" applyFont="1" applyFill="1" applyBorder="1" applyAlignment="1" applyProtection="1">
      <alignment horizontal="right" vertical="center"/>
    </xf>
    <xf numFmtId="38" fontId="3" fillId="2" borderId="7" xfId="1" applyFont="1" applyFill="1" applyBorder="1" applyAlignment="1" applyProtection="1">
      <alignment horizontal="right" vertical="center"/>
    </xf>
    <xf numFmtId="0" fontId="3" fillId="3" borderId="12" xfId="0" applyFont="1" applyFill="1" applyBorder="1" applyAlignment="1">
      <alignment horizontal="center" vertical="center"/>
    </xf>
    <xf numFmtId="38" fontId="3" fillId="2" borderId="12" xfId="1" applyFont="1" applyFill="1" applyBorder="1" applyAlignment="1" applyProtection="1">
      <alignment vertical="center"/>
    </xf>
    <xf numFmtId="38" fontId="3" fillId="0" borderId="1" xfId="1" applyFont="1" applyBorder="1" applyAlignment="1" applyProtection="1">
      <alignment horizontal="right" vertical="center" wrapText="1"/>
    </xf>
    <xf numFmtId="38" fontId="5" fillId="0" borderId="1" xfId="1" applyFont="1" applyBorder="1" applyAlignment="1" applyProtection="1">
      <alignment horizontal="right" vertical="center" wrapText="1"/>
    </xf>
    <xf numFmtId="38" fontId="5" fillId="0" borderId="1" xfId="1" applyFont="1" applyBorder="1" applyAlignment="1" applyProtection="1">
      <alignment horizontal="right" vertical="center"/>
    </xf>
    <xf numFmtId="38" fontId="5" fillId="2" borderId="1" xfId="1" applyFont="1" applyFill="1" applyBorder="1" applyAlignment="1" applyProtection="1">
      <alignment horizontal="right" vertical="center"/>
    </xf>
    <xf numFmtId="38" fontId="5" fillId="2" borderId="1" xfId="1" applyFont="1" applyFill="1" applyBorder="1" applyAlignment="1" applyProtection="1">
      <alignment horizontal="right" vertical="center" wrapText="1"/>
    </xf>
    <xf numFmtId="3" fontId="5" fillId="3" borderId="17" xfId="1" applyNumberFormat="1" applyFont="1" applyFill="1" applyBorder="1" applyAlignment="1" applyProtection="1">
      <alignment horizontal="center" vertical="center"/>
      <protection locked="0"/>
    </xf>
    <xf numFmtId="3" fontId="5" fillId="3" borderId="18" xfId="1" applyNumberFormat="1" applyFont="1" applyFill="1" applyBorder="1" applyAlignment="1" applyProtection="1">
      <alignment horizontal="center" vertical="center"/>
      <protection locked="0"/>
    </xf>
    <xf numFmtId="177" fontId="5" fillId="0" borderId="21" xfId="1" applyNumberFormat="1" applyFont="1" applyBorder="1" applyAlignment="1" applyProtection="1">
      <alignment vertical="center"/>
      <protection locked="0"/>
    </xf>
    <xf numFmtId="177" fontId="5" fillId="0" borderId="22" xfId="1" applyNumberFormat="1" applyFont="1" applyBorder="1" applyAlignment="1" applyProtection="1">
      <alignment vertical="center"/>
      <protection locked="0"/>
    </xf>
    <xf numFmtId="177" fontId="5" fillId="0" borderId="23" xfId="1" applyNumberFormat="1" applyFont="1" applyBorder="1" applyAlignment="1" applyProtection="1">
      <alignment vertical="center"/>
      <protection locked="0"/>
    </xf>
    <xf numFmtId="177" fontId="5" fillId="0" borderId="25" xfId="1" applyNumberFormat="1" applyFont="1" applyBorder="1" applyAlignment="1" applyProtection="1">
      <alignment vertical="center"/>
      <protection locked="0"/>
    </xf>
    <xf numFmtId="177" fontId="5" fillId="0" borderId="26" xfId="1" applyNumberFormat="1" applyFont="1" applyBorder="1" applyAlignment="1" applyProtection="1">
      <alignment vertical="center"/>
      <protection locked="0"/>
    </xf>
    <xf numFmtId="177" fontId="5" fillId="0" borderId="25" xfId="1" applyNumberFormat="1" applyFont="1" applyBorder="1" applyAlignment="1" applyProtection="1">
      <alignment horizontal="right" vertical="center"/>
      <protection locked="0"/>
    </xf>
    <xf numFmtId="177" fontId="5" fillId="0" borderId="28" xfId="1" applyNumberFormat="1" applyFont="1" applyBorder="1" applyAlignment="1" applyProtection="1">
      <alignment vertical="center"/>
      <protection locked="0"/>
    </xf>
    <xf numFmtId="177" fontId="5" fillId="0" borderId="31" xfId="1" applyNumberFormat="1" applyFont="1" applyBorder="1" applyAlignment="1" applyProtection="1">
      <alignment vertical="center"/>
      <protection locked="0"/>
    </xf>
    <xf numFmtId="177" fontId="5" fillId="0" borderId="29" xfId="1" applyNumberFormat="1" applyFont="1" applyBorder="1" applyAlignment="1" applyProtection="1">
      <alignment vertical="center"/>
      <protection locked="0"/>
    </xf>
    <xf numFmtId="177" fontId="5" fillId="0" borderId="30" xfId="1" applyNumberFormat="1" applyFont="1" applyBorder="1" applyAlignment="1" applyProtection="1">
      <alignment vertical="center"/>
      <protection locked="0"/>
    </xf>
    <xf numFmtId="177" fontId="5" fillId="0" borderId="32" xfId="1" applyNumberFormat="1" applyFont="1" applyBorder="1" applyAlignment="1" applyProtection="1">
      <alignment vertical="center"/>
      <protection locked="0"/>
    </xf>
    <xf numFmtId="177" fontId="5" fillId="0" borderId="33" xfId="1" applyNumberFormat="1" applyFont="1" applyBorder="1" applyAlignment="1" applyProtection="1">
      <alignment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0" fontId="5" fillId="0" borderId="1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19" xfId="1" applyNumberFormat="1" applyFont="1" applyBorder="1" applyAlignment="1">
      <alignment vertical="center"/>
    </xf>
    <xf numFmtId="0" fontId="5" fillId="0" borderId="6" xfId="1" applyNumberFormat="1" applyFont="1" applyBorder="1" applyAlignment="1">
      <alignment vertical="center"/>
    </xf>
    <xf numFmtId="0" fontId="5" fillId="0" borderId="11" xfId="1" applyNumberFormat="1" applyFont="1" applyBorder="1" applyAlignment="1">
      <alignment vertical="center"/>
    </xf>
    <xf numFmtId="0" fontId="5" fillId="0" borderId="39" xfId="1" applyNumberFormat="1" applyFont="1" applyBorder="1" applyAlignment="1">
      <alignment vertical="center"/>
    </xf>
    <xf numFmtId="38" fontId="5" fillId="0" borderId="40" xfId="1" applyNumberFormat="1" applyFont="1" applyBorder="1" applyAlignment="1" applyProtection="1">
      <alignment vertical="center"/>
    </xf>
    <xf numFmtId="178" fontId="5" fillId="0" borderId="40" xfId="1" applyNumberFormat="1" applyFont="1" applyBorder="1" applyAlignment="1">
      <alignment vertical="center"/>
    </xf>
    <xf numFmtId="38" fontId="4" fillId="3" borderId="6" xfId="1" applyNumberFormat="1" applyFont="1" applyFill="1" applyBorder="1" applyAlignment="1" applyProtection="1">
      <alignment horizontal="distributed" vertical="center" indent="4"/>
    </xf>
    <xf numFmtId="38" fontId="5" fillId="2" borderId="4" xfId="1" applyNumberFormat="1" applyFont="1" applyFill="1" applyBorder="1" applyAlignment="1" applyProtection="1">
      <alignment horizontal="right" vertical="center"/>
    </xf>
    <xf numFmtId="38" fontId="3" fillId="2" borderId="0" xfId="0" applyNumberFormat="1" applyFont="1" applyFill="1">
      <alignment vertical="center"/>
    </xf>
    <xf numFmtId="177" fontId="5" fillId="0" borderId="42" xfId="1" applyNumberFormat="1" applyFont="1" applyBorder="1" applyAlignment="1" applyProtection="1">
      <alignment vertical="center"/>
      <protection locked="0"/>
    </xf>
    <xf numFmtId="177" fontId="5" fillId="0" borderId="41" xfId="1" applyNumberFormat="1" applyFont="1" applyBorder="1" applyAlignment="1" applyProtection="1">
      <alignment vertical="center"/>
      <protection locked="0"/>
    </xf>
    <xf numFmtId="38" fontId="11" fillId="3" borderId="1" xfId="1" applyNumberFormat="1" applyFont="1" applyFill="1" applyBorder="1" applyAlignment="1" applyProtection="1">
      <alignment horizontal="distributed" vertical="center" indent="4"/>
    </xf>
    <xf numFmtId="0" fontId="3" fillId="2" borderId="0" xfId="0" applyFont="1" applyFill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0" xfId="1" applyNumberFormat="1" applyFont="1" applyAlignment="1"/>
    <xf numFmtId="0" fontId="6" fillId="0" borderId="0" xfId="0" applyFont="1">
      <alignment vertical="center"/>
    </xf>
    <xf numFmtId="3" fontId="5" fillId="3" borderId="16" xfId="1" applyNumberFormat="1" applyFont="1" applyFill="1" applyBorder="1" applyAlignment="1" applyProtection="1">
      <alignment horizontal="center" wrapText="1"/>
      <protection locked="0"/>
    </xf>
    <xf numFmtId="3" fontId="5" fillId="3" borderId="19" xfId="1" applyNumberFormat="1" applyFont="1" applyFill="1" applyBorder="1" applyAlignment="1" applyProtection="1">
      <alignment horizontal="center" vertical="center"/>
      <protection locked="0"/>
    </xf>
    <xf numFmtId="3" fontId="5" fillId="3" borderId="20" xfId="1" applyNumberFormat="1" applyFont="1" applyFill="1" applyBorder="1" applyAlignment="1" applyProtection="1">
      <alignment horizontal="distributed" vertical="center"/>
      <protection locked="0"/>
    </xf>
    <xf numFmtId="3" fontId="5" fillId="3" borderId="24" xfId="1" applyNumberFormat="1" applyFont="1" applyFill="1" applyBorder="1" applyAlignment="1" applyProtection="1">
      <alignment horizontal="distributed" vertical="center"/>
      <protection locked="0"/>
    </xf>
    <xf numFmtId="3" fontId="5" fillId="3" borderId="27" xfId="1" applyNumberFormat="1" applyFont="1" applyFill="1" applyBorder="1" applyAlignment="1" applyProtection="1">
      <alignment horizontal="distributed" vertical="center"/>
      <protection locked="0"/>
    </xf>
    <xf numFmtId="3" fontId="5" fillId="3" borderId="29" xfId="1" applyNumberFormat="1" applyFont="1" applyFill="1" applyBorder="1" applyAlignment="1" applyProtection="1">
      <alignment horizontal="distributed" vertical="center"/>
      <protection locked="0"/>
    </xf>
    <xf numFmtId="3" fontId="5" fillId="3" borderId="32" xfId="1" applyNumberFormat="1" applyFont="1" applyFill="1" applyBorder="1" applyAlignment="1" applyProtection="1">
      <alignment horizontal="distributed" vertical="center"/>
      <protection locked="0"/>
    </xf>
    <xf numFmtId="3" fontId="5" fillId="3" borderId="35" xfId="1" applyNumberFormat="1" applyFont="1" applyFill="1" applyBorder="1" applyAlignment="1" applyProtection="1">
      <alignment horizontal="distributed" vertical="center"/>
      <protection locked="0"/>
    </xf>
    <xf numFmtId="177" fontId="5" fillId="0" borderId="0" xfId="1" applyNumberFormat="1" applyFont="1" applyAlignment="1"/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38" fontId="13" fillId="2" borderId="0" xfId="0" applyNumberFormat="1" applyFont="1" applyFill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8" fontId="3" fillId="2" borderId="0" xfId="1" applyFont="1" applyFill="1" applyBorder="1" applyAlignment="1" applyProtection="1">
      <alignment horizontal="center" vertical="center"/>
    </xf>
    <xf numFmtId="38" fontId="3" fillId="2" borderId="0" xfId="1" applyFont="1" applyFill="1" applyBorder="1" applyAlignment="1" applyProtection="1">
      <alignment horizontal="right"/>
    </xf>
    <xf numFmtId="38" fontId="3" fillId="2" borderId="0" xfId="1" applyFont="1" applyFill="1" applyBorder="1" applyAlignment="1" applyProtection="1">
      <alignment horizontal="right" vertical="center"/>
    </xf>
    <xf numFmtId="38" fontId="3" fillId="4" borderId="1" xfId="1" applyFont="1" applyFill="1" applyBorder="1" applyAlignment="1" applyProtection="1">
      <alignment horizontal="center" vertical="center"/>
    </xf>
    <xf numFmtId="38" fontId="3" fillId="4" borderId="3" xfId="1" applyFont="1" applyFill="1" applyBorder="1" applyAlignment="1" applyProtection="1">
      <alignment horizontal="center" vertical="center"/>
    </xf>
    <xf numFmtId="38" fontId="3" fillId="4" borderId="4" xfId="1" applyFont="1" applyFill="1" applyBorder="1" applyAlignment="1" applyProtection="1">
      <alignment horizontal="center" vertical="center"/>
    </xf>
    <xf numFmtId="38" fontId="3" fillId="4" borderId="6" xfId="1" applyFont="1" applyFill="1" applyBorder="1" applyAlignment="1" applyProtection="1">
      <alignment horizontal="center" vertical="center"/>
    </xf>
    <xf numFmtId="176" fontId="3" fillId="2" borderId="0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8" fontId="3" fillId="2" borderId="0" xfId="1" applyFont="1" applyFill="1" applyBorder="1" applyAlignment="1" applyProtection="1">
      <alignment vertical="center"/>
    </xf>
    <xf numFmtId="38" fontId="5" fillId="0" borderId="0" xfId="1" applyFont="1" applyBorder="1" applyAlignment="1" applyProtection="1"/>
    <xf numFmtId="38" fontId="5" fillId="0" borderId="0" xfId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/>
    </xf>
    <xf numFmtId="38" fontId="5" fillId="0" borderId="0" xfId="1" applyFont="1" applyBorder="1" applyAlignment="1" applyProtection="1">
      <alignment horizontal="left" wrapText="1"/>
    </xf>
    <xf numFmtId="38" fontId="5" fillId="3" borderId="1" xfId="1" applyFont="1" applyFill="1" applyBorder="1" applyAlignment="1" applyProtection="1">
      <alignment horizontal="center" vertical="center"/>
    </xf>
    <xf numFmtId="38" fontId="7" fillId="3" borderId="1" xfId="1" applyFont="1" applyFill="1" applyBorder="1" applyAlignment="1" applyProtection="1">
      <alignment horizontal="center" vertical="center" wrapText="1"/>
    </xf>
    <xf numFmtId="38" fontId="5" fillId="3" borderId="1" xfId="1" applyFont="1" applyFill="1" applyBorder="1" applyAlignment="1" applyProtection="1">
      <alignment horizontal="center" vertical="center" wrapText="1"/>
    </xf>
    <xf numFmtId="38" fontId="5" fillId="0" borderId="14" xfId="1" applyFont="1" applyBorder="1" applyAlignment="1" applyProtection="1">
      <alignment horizontal="right" vertical="center" wrapText="1"/>
    </xf>
    <xf numFmtId="38" fontId="5" fillId="0" borderId="0" xfId="1" applyFont="1" applyBorder="1" applyAlignment="1" applyProtection="1">
      <alignment wrapText="1"/>
    </xf>
    <xf numFmtId="0" fontId="5" fillId="0" borderId="0" xfId="1" applyNumberFormat="1" applyFont="1" applyAlignment="1">
      <alignment horizontal="center"/>
    </xf>
    <xf numFmtId="0" fontId="14" fillId="0" borderId="0" xfId="1" applyNumberFormat="1" applyFont="1" applyAlignment="1">
      <alignment horizontal="center"/>
    </xf>
    <xf numFmtId="0" fontId="5" fillId="0" borderId="0" xfId="1" applyNumberFormat="1" applyFont="1" applyBorder="1" applyAlignment="1"/>
    <xf numFmtId="0" fontId="5" fillId="0" borderId="38" xfId="1" applyNumberFormat="1" applyFont="1" applyBorder="1" applyAlignment="1"/>
    <xf numFmtId="0" fontId="5" fillId="0" borderId="38" xfId="1" applyNumberFormat="1" applyFont="1" applyBorder="1" applyAlignment="1">
      <alignment horizontal="right" vertical="top"/>
    </xf>
    <xf numFmtId="0" fontId="5" fillId="3" borderId="1" xfId="1" applyNumberFormat="1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/>
    </xf>
    <xf numFmtId="0" fontId="5" fillId="3" borderId="19" xfId="1" applyNumberFormat="1" applyFont="1" applyFill="1" applyBorder="1" applyAlignment="1">
      <alignment horizontal="center" vertical="center"/>
    </xf>
    <xf numFmtId="0" fontId="5" fillId="3" borderId="6" xfId="1" applyNumberFormat="1" applyFont="1" applyFill="1" applyBorder="1" applyAlignment="1">
      <alignment horizontal="center" vertical="center"/>
    </xf>
    <xf numFmtId="0" fontId="8" fillId="0" borderId="0" xfId="1" applyNumberFormat="1" applyFont="1" applyAlignment="1"/>
    <xf numFmtId="0" fontId="8" fillId="0" borderId="0" xfId="1" applyNumberFormat="1" applyFont="1" applyBorder="1" applyAlignment="1">
      <alignment horizontal="left" vertical="center"/>
    </xf>
    <xf numFmtId="0" fontId="8" fillId="0" borderId="0" xfId="1" applyNumberFormat="1" applyFont="1" applyBorder="1" applyAlignment="1">
      <alignment horizontal="left"/>
    </xf>
    <xf numFmtId="0" fontId="15" fillId="0" borderId="0" xfId="1" applyNumberFormat="1" applyFont="1" applyBorder="1" applyAlignment="1">
      <alignment horizontal="left"/>
    </xf>
    <xf numFmtId="0" fontId="3" fillId="0" borderId="0" xfId="0" applyFont="1">
      <alignment vertical="center"/>
    </xf>
    <xf numFmtId="0" fontId="16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5" xfId="1" applyNumberFormat="1" applyFont="1" applyBorder="1" applyAlignment="1"/>
    <xf numFmtId="0" fontId="5" fillId="0" borderId="0" xfId="1" applyNumberFormat="1" applyFont="1" applyAlignment="1">
      <alignment horizontal="right"/>
    </xf>
    <xf numFmtId="0" fontId="5" fillId="0" borderId="40" xfId="1" applyNumberFormat="1" applyFont="1" applyBorder="1" applyAlignment="1">
      <alignment vertical="center"/>
    </xf>
    <xf numFmtId="178" fontId="13" fillId="0" borderId="12" xfId="1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38" fontId="4" fillId="3" borderId="1" xfId="1" applyNumberFormat="1" applyFont="1" applyFill="1" applyBorder="1" applyAlignment="1" applyProtection="1">
      <alignment horizontal="center" vertical="center"/>
    </xf>
    <xf numFmtId="38" fontId="4" fillId="3" borderId="8" xfId="1" applyNumberFormat="1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38" fontId="5" fillId="0" borderId="0" xfId="1" applyFont="1" applyBorder="1" applyAlignment="1" applyProtection="1">
      <alignment horizontal="left"/>
    </xf>
    <xf numFmtId="38" fontId="5" fillId="0" borderId="15" xfId="1" applyFont="1" applyBorder="1" applyAlignment="1" applyProtection="1">
      <alignment horizontal="left" vertical="center"/>
    </xf>
    <xf numFmtId="0" fontId="5" fillId="0" borderId="0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2" xfId="1" applyNumberFormat="1" applyFont="1" applyBorder="1" applyAlignment="1">
      <alignment vertical="center" wrapText="1"/>
    </xf>
    <xf numFmtId="0" fontId="5" fillId="0" borderId="38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桁区切り 2" xfId="3" xr:uid="{00000000-0005-0000-0000-000000000000}"/>
    <cellStyle name="説明文" xfId="1" builtinId="53" customBuiltin="1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13"/>
  <sheetViews>
    <sheetView showGridLines="0" tabSelected="1" zoomScaleNormal="100" zoomScalePageLayoutView="60" workbookViewId="0"/>
  </sheetViews>
  <sheetFormatPr defaultRowHeight="14.25"/>
  <cols>
    <col min="1" max="1" width="9.125" style="86" customWidth="1"/>
    <col min="2" max="2" width="11" style="73" customWidth="1"/>
    <col min="3" max="3" width="12.875" style="86" customWidth="1"/>
    <col min="4" max="7" width="16.125" style="86" customWidth="1"/>
    <col min="8" max="8" width="16.25" style="86" customWidth="1"/>
    <col min="9" max="10" width="9.125" style="86" customWidth="1"/>
    <col min="11" max="11" width="12" style="86" customWidth="1"/>
    <col min="12" max="12" width="9.125" style="86" customWidth="1"/>
    <col min="13" max="13" width="10.75" style="86" customWidth="1"/>
    <col min="14" max="18" width="10.875" style="86" customWidth="1"/>
    <col min="19" max="1025" width="9.125" style="86" customWidth="1"/>
    <col min="1026" max="16384" width="9" style="76"/>
  </cols>
  <sheetData>
    <row r="2" spans="2:11" ht="22.5" customHeight="1">
      <c r="B2" s="87" t="s">
        <v>112</v>
      </c>
    </row>
    <row r="3" spans="2:11" ht="22.5" customHeight="1">
      <c r="B3" s="73" t="s">
        <v>93</v>
      </c>
      <c r="H3" s="88" t="s">
        <v>0</v>
      </c>
    </row>
    <row r="4" spans="2:11" ht="22.5" customHeight="1">
      <c r="B4" s="141"/>
      <c r="C4" s="141"/>
      <c r="D4" s="3" t="s">
        <v>113</v>
      </c>
      <c r="E4" s="3" t="s">
        <v>114</v>
      </c>
      <c r="F4" s="3" t="s">
        <v>115</v>
      </c>
      <c r="G4" s="4" t="s">
        <v>116</v>
      </c>
      <c r="H4" s="89" t="s">
        <v>1</v>
      </c>
    </row>
    <row r="5" spans="2:11" ht="22.5" customHeight="1">
      <c r="B5" s="141" t="s">
        <v>2</v>
      </c>
      <c r="C5" s="3" t="s">
        <v>3</v>
      </c>
      <c r="D5" s="5">
        <v>1232162</v>
      </c>
      <c r="E5" s="5">
        <v>1129540</v>
      </c>
      <c r="F5" s="5">
        <v>998086</v>
      </c>
      <c r="G5" s="6">
        <v>1124600</v>
      </c>
      <c r="H5" s="7">
        <f>SUM(D5:G5)</f>
        <v>4484388</v>
      </c>
      <c r="J5" s="90"/>
      <c r="K5" s="69"/>
    </row>
    <row r="6" spans="2:11" ht="22.5" customHeight="1">
      <c r="B6" s="141"/>
      <c r="C6" s="3" t="s">
        <v>4</v>
      </c>
      <c r="D6" s="5">
        <v>480</v>
      </c>
      <c r="E6" s="5">
        <v>6528</v>
      </c>
      <c r="F6" s="5">
        <v>5487</v>
      </c>
      <c r="G6" s="6">
        <v>14921</v>
      </c>
      <c r="H6" s="7">
        <f>SUM(D6:G6)</f>
        <v>27416</v>
      </c>
      <c r="J6" s="90"/>
      <c r="K6" s="69"/>
    </row>
    <row r="7" spans="2:11" ht="22.5" customHeight="1">
      <c r="B7" s="141"/>
      <c r="C7" s="3" t="s">
        <v>5</v>
      </c>
      <c r="D7" s="5">
        <f>SUM(D5:D6)</f>
        <v>1232642</v>
      </c>
      <c r="E7" s="5">
        <f t="shared" ref="E7:G7" si="0">SUM(E5:E6)</f>
        <v>1136068</v>
      </c>
      <c r="F7" s="5">
        <f t="shared" si="0"/>
        <v>1003573</v>
      </c>
      <c r="G7" s="5">
        <f t="shared" si="0"/>
        <v>1139521</v>
      </c>
      <c r="H7" s="7">
        <f>SUM(H5:H6)</f>
        <v>4511804</v>
      </c>
      <c r="J7" s="90"/>
      <c r="K7" s="69"/>
    </row>
    <row r="8" spans="2:11" ht="22.5" customHeight="1" thickBot="1">
      <c r="B8" s="142" t="s">
        <v>6</v>
      </c>
      <c r="C8" s="3" t="s">
        <v>3</v>
      </c>
      <c r="D8" s="5">
        <v>687510</v>
      </c>
      <c r="E8" s="5">
        <v>564537</v>
      </c>
      <c r="F8" s="5">
        <v>635769</v>
      </c>
      <c r="G8" s="6">
        <v>669187</v>
      </c>
      <c r="H8" s="7">
        <f>SUM(D8:G8)</f>
        <v>2557003</v>
      </c>
    </row>
    <row r="9" spans="2:11" ht="22.5" customHeight="1" thickTop="1" thickBot="1">
      <c r="B9" s="142"/>
      <c r="C9" s="3" t="s">
        <v>4</v>
      </c>
      <c r="D9" s="5">
        <v>205</v>
      </c>
      <c r="E9" s="5">
        <v>1368</v>
      </c>
      <c r="F9" s="5">
        <v>1507</v>
      </c>
      <c r="G9" s="6">
        <v>4602</v>
      </c>
      <c r="H9" s="7">
        <f>SUM(D9:G9)</f>
        <v>7682</v>
      </c>
    </row>
    <row r="10" spans="2:11" ht="22.5" customHeight="1" thickTop="1" thickBot="1">
      <c r="B10" s="142"/>
      <c r="C10" s="91" t="s">
        <v>5</v>
      </c>
      <c r="D10" s="8">
        <f>SUM(D8:D9)</f>
        <v>687715</v>
      </c>
      <c r="E10" s="8">
        <f t="shared" ref="E10:G10" si="1">SUM(E8:E9)</f>
        <v>565905</v>
      </c>
      <c r="F10" s="8">
        <f t="shared" si="1"/>
        <v>637276</v>
      </c>
      <c r="G10" s="8">
        <f t="shared" si="1"/>
        <v>673789</v>
      </c>
      <c r="H10" s="9">
        <f>SUM(H8:H9)</f>
        <v>2564685</v>
      </c>
    </row>
    <row r="11" spans="2:11" ht="22.5" customHeight="1" thickTop="1">
      <c r="B11" s="143" t="s">
        <v>7</v>
      </c>
      <c r="C11" s="92" t="s">
        <v>3</v>
      </c>
      <c r="D11" s="10">
        <v>1919672</v>
      </c>
      <c r="E11" s="10">
        <v>1694077</v>
      </c>
      <c r="F11" s="10">
        <v>1633855</v>
      </c>
      <c r="G11" s="10">
        <v>1793787</v>
      </c>
      <c r="H11" s="11">
        <f>H5+H8</f>
        <v>7041391</v>
      </c>
    </row>
    <row r="12" spans="2:11" ht="22.5" customHeight="1">
      <c r="B12" s="143"/>
      <c r="C12" s="3" t="s">
        <v>4</v>
      </c>
      <c r="D12" s="5">
        <v>685</v>
      </c>
      <c r="E12" s="5">
        <v>7896</v>
      </c>
      <c r="F12" s="5">
        <v>6994</v>
      </c>
      <c r="G12" s="5">
        <v>19523</v>
      </c>
      <c r="H12" s="7">
        <f>H6+H9</f>
        <v>35098</v>
      </c>
    </row>
    <row r="13" spans="2:11" ht="22.5" customHeight="1">
      <c r="B13" s="143"/>
      <c r="C13" s="3" t="s">
        <v>8</v>
      </c>
      <c r="D13" s="5">
        <f>SUM(D11:D12)</f>
        <v>1920357</v>
      </c>
      <c r="E13" s="5">
        <f>SUM(E11:E12)</f>
        <v>1701973</v>
      </c>
      <c r="F13" s="5">
        <f>SUM(F11:F12)</f>
        <v>1640849</v>
      </c>
      <c r="G13" s="5">
        <f>SUM(G11:G12)</f>
        <v>1813310</v>
      </c>
      <c r="H13" s="7">
        <f>SUM(H11:H12)</f>
        <v>7076489</v>
      </c>
    </row>
  </sheetData>
  <mergeCells count="4">
    <mergeCell ref="B4:C4"/>
    <mergeCell ref="B5:B7"/>
    <mergeCell ref="B8:B10"/>
    <mergeCell ref="B11:B13"/>
  </mergeCells>
  <phoneticPr fontId="10"/>
  <pageMargins left="0.7" right="0.7" top="0.75" bottom="0.75" header="0.51180555555555496" footer="0.51180555555555496"/>
  <pageSetup paperSize="9" scale="82" firstPageNumber="0" orientation="landscape" horizontalDpi="300" verticalDpi="300" r:id="rId1"/>
  <ignoredErrors>
    <ignoredError sqref="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6"/>
  <sheetViews>
    <sheetView showGridLines="0" topLeftCell="A19" zoomScaleNormal="100" zoomScalePageLayoutView="60" workbookViewId="0"/>
  </sheetViews>
  <sheetFormatPr defaultRowHeight="15"/>
  <cols>
    <col min="1" max="1" width="9.125" style="12" customWidth="1"/>
    <col min="2" max="2" width="27" style="12" customWidth="1"/>
    <col min="3" max="3" width="10.125" style="1" customWidth="1"/>
    <col min="4" max="5" width="10.125" style="12" customWidth="1"/>
    <col min="6" max="6" width="9" style="12" customWidth="1"/>
    <col min="7" max="1025" width="9.125" style="12" customWidth="1"/>
  </cols>
  <sheetData>
    <row r="1" spans="1:6">
      <c r="A1" s="93"/>
    </row>
    <row r="2" spans="1:6" ht="22.5" customHeight="1">
      <c r="B2" s="2" t="s">
        <v>9</v>
      </c>
      <c r="E2" s="13"/>
      <c r="F2" s="13"/>
    </row>
    <row r="3" spans="1:6" s="14" customFormat="1" ht="22.5" customHeight="1">
      <c r="B3" s="15" t="str">
        <f>+'表1　観光客数'!B3</f>
        <v>2024年</v>
      </c>
      <c r="E3" s="16" t="s">
        <v>0</v>
      </c>
    </row>
    <row r="4" spans="1:6" s="14" customFormat="1" ht="22.5" customHeight="1">
      <c r="B4" s="144" t="s">
        <v>10</v>
      </c>
      <c r="C4" s="145" t="s">
        <v>11</v>
      </c>
      <c r="D4" s="145"/>
      <c r="E4" s="145"/>
    </row>
    <row r="5" spans="1:6" s="14" customFormat="1" ht="22.5" customHeight="1">
      <c r="B5" s="144"/>
      <c r="C5" s="17"/>
      <c r="D5" s="18" t="s">
        <v>12</v>
      </c>
      <c r="E5" s="18" t="s">
        <v>13</v>
      </c>
    </row>
    <row r="6" spans="1:6" s="14" customFormat="1" ht="22.5" customHeight="1">
      <c r="B6" s="19" t="s">
        <v>86</v>
      </c>
      <c r="C6" s="20">
        <f t="shared" ref="C6:C21" si="0">D6+E6</f>
        <v>148947</v>
      </c>
      <c r="D6" s="20">
        <v>20334</v>
      </c>
      <c r="E6" s="20">
        <v>128613</v>
      </c>
    </row>
    <row r="7" spans="1:6" s="14" customFormat="1" ht="22.5" customHeight="1">
      <c r="B7" s="19" t="s">
        <v>87</v>
      </c>
      <c r="C7" s="20">
        <f t="shared" si="0"/>
        <v>50169</v>
      </c>
      <c r="D7" s="20">
        <v>10816</v>
      </c>
      <c r="E7" s="20">
        <v>39353</v>
      </c>
    </row>
    <row r="8" spans="1:6" s="14" customFormat="1" ht="22.5" customHeight="1">
      <c r="B8" s="19" t="s">
        <v>88</v>
      </c>
      <c r="C8" s="20">
        <f t="shared" si="0"/>
        <v>92296</v>
      </c>
      <c r="D8" s="20">
        <v>13335</v>
      </c>
      <c r="E8" s="20">
        <v>78961</v>
      </c>
    </row>
    <row r="9" spans="1:6" s="14" customFormat="1" ht="22.5" customHeight="1">
      <c r="B9" s="19" t="s">
        <v>89</v>
      </c>
      <c r="C9" s="20">
        <f t="shared" si="0"/>
        <v>53348</v>
      </c>
      <c r="D9" s="20">
        <v>27142</v>
      </c>
      <c r="E9" s="20">
        <v>26206</v>
      </c>
    </row>
    <row r="10" spans="1:6" s="14" customFormat="1" ht="22.5" customHeight="1">
      <c r="B10" s="19" t="s">
        <v>14</v>
      </c>
      <c r="C10" s="20">
        <f t="shared" si="0"/>
        <v>21623</v>
      </c>
      <c r="D10" s="20">
        <v>6202</v>
      </c>
      <c r="E10" s="20">
        <v>15421</v>
      </c>
    </row>
    <row r="11" spans="1:6" s="14" customFormat="1" ht="22.5" customHeight="1">
      <c r="B11" s="19" t="s">
        <v>84</v>
      </c>
      <c r="C11" s="20">
        <f>E11</f>
        <v>6303</v>
      </c>
      <c r="D11" s="20">
        <v>0</v>
      </c>
      <c r="E11" s="20">
        <v>6303</v>
      </c>
    </row>
    <row r="12" spans="1:6" s="14" customFormat="1" ht="22.5" customHeight="1">
      <c r="B12" s="19" t="s">
        <v>15</v>
      </c>
      <c r="C12" s="20">
        <f t="shared" si="0"/>
        <v>2379</v>
      </c>
      <c r="D12" s="20">
        <v>2379</v>
      </c>
      <c r="E12" s="20">
        <v>0</v>
      </c>
    </row>
    <row r="13" spans="1:6" s="14" customFormat="1" ht="22.5" customHeight="1">
      <c r="B13" s="19" t="s">
        <v>16</v>
      </c>
      <c r="C13" s="20">
        <f t="shared" si="0"/>
        <v>15551</v>
      </c>
      <c r="D13" s="20">
        <v>2744</v>
      </c>
      <c r="E13" s="20">
        <v>12807</v>
      </c>
    </row>
    <row r="14" spans="1:6" s="14" customFormat="1" ht="22.5" customHeight="1">
      <c r="B14" s="19" t="s">
        <v>17</v>
      </c>
      <c r="C14" s="20">
        <f t="shared" si="0"/>
        <v>1662</v>
      </c>
      <c r="D14" s="20">
        <v>826</v>
      </c>
      <c r="E14" s="20">
        <v>836</v>
      </c>
    </row>
    <row r="15" spans="1:6" s="14" customFormat="1" ht="22.5" customHeight="1">
      <c r="B15" s="19" t="s">
        <v>18</v>
      </c>
      <c r="C15" s="20">
        <f t="shared" si="0"/>
        <v>1685</v>
      </c>
      <c r="D15" s="20">
        <v>1193</v>
      </c>
      <c r="E15" s="20">
        <v>492</v>
      </c>
    </row>
    <row r="16" spans="1:6" s="14" customFormat="1" ht="22.5" customHeight="1">
      <c r="B16" s="19" t="s">
        <v>85</v>
      </c>
      <c r="C16" s="20">
        <f t="shared" si="0"/>
        <v>604</v>
      </c>
      <c r="D16" s="20">
        <v>314</v>
      </c>
      <c r="E16" s="20">
        <v>290</v>
      </c>
    </row>
    <row r="17" spans="2:7" s="14" customFormat="1" ht="22.5" customHeight="1">
      <c r="B17" s="72" t="s">
        <v>97</v>
      </c>
      <c r="C17" s="20">
        <f t="shared" si="0"/>
        <v>19725</v>
      </c>
      <c r="D17" s="20">
        <v>9307</v>
      </c>
      <c r="E17" s="20">
        <v>10418</v>
      </c>
    </row>
    <row r="18" spans="2:7" s="14" customFormat="1" ht="22.5" customHeight="1">
      <c r="B18" s="19" t="s">
        <v>19</v>
      </c>
      <c r="C18" s="20">
        <f t="shared" si="0"/>
        <v>3046</v>
      </c>
      <c r="D18" s="20">
        <v>1659</v>
      </c>
      <c r="E18" s="20">
        <v>1387</v>
      </c>
    </row>
    <row r="19" spans="2:7" s="14" customFormat="1" ht="22.5" customHeight="1">
      <c r="B19" s="19" t="s">
        <v>20</v>
      </c>
      <c r="C19" s="20">
        <f t="shared" si="0"/>
        <v>3658</v>
      </c>
      <c r="D19" s="20">
        <v>2432</v>
      </c>
      <c r="E19" s="20">
        <v>1226</v>
      </c>
    </row>
    <row r="20" spans="2:7" s="14" customFormat="1" ht="22.5" customHeight="1">
      <c r="B20" s="19" t="s">
        <v>21</v>
      </c>
      <c r="C20" s="20">
        <f t="shared" si="0"/>
        <v>4285</v>
      </c>
      <c r="D20" s="20">
        <v>2360</v>
      </c>
      <c r="E20" s="20">
        <v>1925</v>
      </c>
    </row>
    <row r="21" spans="2:7" s="14" customFormat="1" ht="22.5" customHeight="1">
      <c r="B21" s="19" t="s">
        <v>22</v>
      </c>
      <c r="C21" s="20">
        <f t="shared" si="0"/>
        <v>9928</v>
      </c>
      <c r="D21" s="21">
        <v>3596</v>
      </c>
      <c r="E21" s="21">
        <v>6332</v>
      </c>
    </row>
    <row r="22" spans="2:7" s="14" customFormat="1" ht="22.5" customHeight="1" thickBot="1">
      <c r="B22" s="67" t="s">
        <v>90</v>
      </c>
      <c r="C22" s="68">
        <f>D22+E22</f>
        <v>16685</v>
      </c>
      <c r="D22" s="68">
        <v>11969</v>
      </c>
      <c r="E22" s="68">
        <v>4716</v>
      </c>
    </row>
    <row r="23" spans="2:7" s="14" customFormat="1" ht="45" customHeight="1" thickTop="1">
      <c r="B23" s="22" t="s">
        <v>24</v>
      </c>
      <c r="C23" s="23">
        <f>SUM(C6:C22)</f>
        <v>451894</v>
      </c>
      <c r="D23" s="23">
        <f>SUM(D6:D22)</f>
        <v>116608</v>
      </c>
      <c r="E23" s="23">
        <f>SUM(E6:E22)</f>
        <v>335286</v>
      </c>
    </row>
    <row r="24" spans="2:7" s="14" customFormat="1" ht="22.5" customHeight="1">
      <c r="D24" s="24"/>
      <c r="E24" s="25"/>
    </row>
    <row r="25" spans="2:7" ht="22.5" customHeight="1">
      <c r="B25" s="146" t="s">
        <v>25</v>
      </c>
      <c r="C25" s="146"/>
      <c r="D25" s="146"/>
      <c r="E25" s="146"/>
      <c r="F25" s="146"/>
      <c r="G25" s="146"/>
    </row>
    <row r="26" spans="2:7">
      <c r="B26" s="147"/>
      <c r="C26" s="148"/>
      <c r="D26" s="147"/>
      <c r="E26" s="147"/>
      <c r="F26" s="147"/>
      <c r="G26" s="147"/>
    </row>
  </sheetData>
  <mergeCells count="3">
    <mergeCell ref="B4:B5"/>
    <mergeCell ref="C4:E4"/>
    <mergeCell ref="B25:G26"/>
  </mergeCells>
  <phoneticPr fontId="10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MK10"/>
  <sheetViews>
    <sheetView showGridLines="0" zoomScaleNormal="100" zoomScalePageLayoutView="60" workbookViewId="0"/>
  </sheetViews>
  <sheetFormatPr defaultRowHeight="14.25"/>
  <cols>
    <col min="1" max="1" width="9.125" style="94" customWidth="1"/>
    <col min="2" max="2" width="21" style="94" customWidth="1"/>
    <col min="3" max="14" width="10.75" style="94" customWidth="1"/>
    <col min="15" max="15" width="14.875" style="94" customWidth="1"/>
    <col min="16" max="1025" width="9.125" style="94" customWidth="1"/>
    <col min="1026" max="16384" width="9" style="76"/>
  </cols>
  <sheetData>
    <row r="2" spans="2:16" ht="22.5" customHeight="1">
      <c r="B2" s="26" t="s">
        <v>117</v>
      </c>
      <c r="O2" s="95"/>
    </row>
    <row r="3" spans="2:16" ht="22.5" customHeight="1">
      <c r="B3" s="26" t="s">
        <v>94</v>
      </c>
      <c r="O3" s="96" t="s">
        <v>0</v>
      </c>
    </row>
    <row r="4" spans="2:16" ht="22.5" customHeight="1">
      <c r="B4" s="97"/>
      <c r="C4" s="27" t="s">
        <v>26</v>
      </c>
      <c r="D4" s="28" t="s">
        <v>27</v>
      </c>
      <c r="E4" s="27" t="s">
        <v>28</v>
      </c>
      <c r="F4" s="27" t="s">
        <v>29</v>
      </c>
      <c r="G4" s="28" t="s">
        <v>30</v>
      </c>
      <c r="H4" s="27" t="s">
        <v>31</v>
      </c>
      <c r="I4" s="27" t="s">
        <v>32</v>
      </c>
      <c r="J4" s="28" t="s">
        <v>33</v>
      </c>
      <c r="K4" s="27" t="s">
        <v>34</v>
      </c>
      <c r="L4" s="27" t="s">
        <v>109</v>
      </c>
      <c r="M4" s="28" t="s">
        <v>110</v>
      </c>
      <c r="N4" s="27" t="s">
        <v>111</v>
      </c>
      <c r="O4" s="98" t="s">
        <v>1</v>
      </c>
    </row>
    <row r="5" spans="2:16" ht="22.5" customHeight="1">
      <c r="B5" s="97" t="s">
        <v>35</v>
      </c>
      <c r="C5" s="29">
        <v>110172</v>
      </c>
      <c r="D5" s="29">
        <v>115641</v>
      </c>
      <c r="E5" s="29">
        <v>133621</v>
      </c>
      <c r="F5" s="29">
        <v>100736</v>
      </c>
      <c r="G5" s="29">
        <v>102054</v>
      </c>
      <c r="H5" s="29">
        <v>90499</v>
      </c>
      <c r="I5" s="29">
        <v>104873</v>
      </c>
      <c r="J5" s="29">
        <v>126260</v>
      </c>
      <c r="K5" s="29">
        <v>102005</v>
      </c>
      <c r="L5" s="29">
        <v>113967</v>
      </c>
      <c r="M5" s="29">
        <v>123881</v>
      </c>
      <c r="N5" s="29">
        <v>121328</v>
      </c>
      <c r="O5" s="30">
        <f t="shared" ref="O5:O10" si="0">SUM(C5:N5)</f>
        <v>1345037</v>
      </c>
    </row>
    <row r="6" spans="2:16" ht="22.5" customHeight="1">
      <c r="B6" s="97" t="s">
        <v>36</v>
      </c>
      <c r="C6" s="29">
        <v>42822</v>
      </c>
      <c r="D6" s="29">
        <v>44633</v>
      </c>
      <c r="E6" s="29">
        <v>50144</v>
      </c>
      <c r="F6" s="29">
        <v>35499</v>
      </c>
      <c r="G6" s="29">
        <v>33495</v>
      </c>
      <c r="H6" s="29">
        <v>24311</v>
      </c>
      <c r="I6" s="29">
        <v>27613</v>
      </c>
      <c r="J6" s="29">
        <v>35217</v>
      </c>
      <c r="K6" s="29">
        <v>28771</v>
      </c>
      <c r="L6" s="29">
        <v>34382</v>
      </c>
      <c r="M6" s="29">
        <v>39984</v>
      </c>
      <c r="N6" s="29">
        <v>39638</v>
      </c>
      <c r="O6" s="30">
        <f t="shared" si="0"/>
        <v>436509</v>
      </c>
    </row>
    <row r="7" spans="2:16" ht="22.5" customHeight="1">
      <c r="B7" s="97" t="s">
        <v>37</v>
      </c>
      <c r="C7" s="29">
        <v>41171</v>
      </c>
      <c r="D7" s="29">
        <v>51187</v>
      </c>
      <c r="E7" s="29">
        <v>59563</v>
      </c>
      <c r="F7" s="29">
        <v>47865</v>
      </c>
      <c r="G7" s="29">
        <v>48801</v>
      </c>
      <c r="H7" s="29">
        <v>47994</v>
      </c>
      <c r="I7" s="29">
        <v>55861</v>
      </c>
      <c r="J7" s="29">
        <v>64406</v>
      </c>
      <c r="K7" s="29">
        <v>55079</v>
      </c>
      <c r="L7" s="29">
        <v>52481</v>
      </c>
      <c r="M7" s="29">
        <v>52840</v>
      </c>
      <c r="N7" s="29">
        <v>53555</v>
      </c>
      <c r="O7" s="30">
        <f t="shared" si="0"/>
        <v>630803</v>
      </c>
    </row>
    <row r="8" spans="2:16" ht="22.5" customHeight="1" thickBot="1">
      <c r="B8" s="99" t="s">
        <v>23</v>
      </c>
      <c r="C8" s="31">
        <v>10950</v>
      </c>
      <c r="D8" s="31">
        <v>12076</v>
      </c>
      <c r="E8" s="31">
        <v>15735</v>
      </c>
      <c r="F8" s="31">
        <v>12597</v>
      </c>
      <c r="G8" s="31">
        <v>13066</v>
      </c>
      <c r="H8" s="31">
        <v>8988</v>
      </c>
      <c r="I8" s="31">
        <v>11864</v>
      </c>
      <c r="J8" s="31">
        <v>14565</v>
      </c>
      <c r="K8" s="31">
        <v>10762</v>
      </c>
      <c r="L8" s="31">
        <v>14005</v>
      </c>
      <c r="M8" s="31">
        <v>14425</v>
      </c>
      <c r="N8" s="31">
        <v>13303</v>
      </c>
      <c r="O8" s="32">
        <f t="shared" si="0"/>
        <v>152336</v>
      </c>
    </row>
    <row r="9" spans="2:16" ht="22.5" customHeight="1" thickTop="1">
      <c r="B9" s="100" t="s">
        <v>8</v>
      </c>
      <c r="C9" s="33">
        <f t="shared" ref="C9:N9" si="1">SUM(C5:C8)</f>
        <v>205115</v>
      </c>
      <c r="D9" s="33">
        <f t="shared" si="1"/>
        <v>223537</v>
      </c>
      <c r="E9" s="33">
        <f t="shared" si="1"/>
        <v>259063</v>
      </c>
      <c r="F9" s="33">
        <f t="shared" si="1"/>
        <v>196697</v>
      </c>
      <c r="G9" s="33">
        <f t="shared" si="1"/>
        <v>197416</v>
      </c>
      <c r="H9" s="33">
        <f t="shared" si="1"/>
        <v>171792</v>
      </c>
      <c r="I9" s="33">
        <f t="shared" si="1"/>
        <v>200211</v>
      </c>
      <c r="J9" s="33">
        <f t="shared" si="1"/>
        <v>240448</v>
      </c>
      <c r="K9" s="33">
        <f t="shared" si="1"/>
        <v>196617</v>
      </c>
      <c r="L9" s="33">
        <f t="shared" si="1"/>
        <v>214835</v>
      </c>
      <c r="M9" s="33">
        <f t="shared" si="1"/>
        <v>231130</v>
      </c>
      <c r="N9" s="33">
        <f t="shared" si="1"/>
        <v>227824</v>
      </c>
      <c r="O9" s="34">
        <f t="shared" si="0"/>
        <v>2564685</v>
      </c>
      <c r="P9" s="101"/>
    </row>
    <row r="10" spans="2:16" ht="22.5" customHeight="1">
      <c r="B10" s="97" t="s">
        <v>38</v>
      </c>
      <c r="C10" s="29">
        <v>14170</v>
      </c>
      <c r="D10" s="29">
        <v>23071</v>
      </c>
      <c r="E10" s="29">
        <v>15533</v>
      </c>
      <c r="F10" s="29">
        <v>22121</v>
      </c>
      <c r="G10" s="29">
        <v>14479</v>
      </c>
      <c r="H10" s="29">
        <v>20778</v>
      </c>
      <c r="I10" s="29">
        <v>24737</v>
      </c>
      <c r="J10" s="29">
        <v>16866</v>
      </c>
      <c r="K10" s="29">
        <v>26574</v>
      </c>
      <c r="L10" s="29">
        <v>45807</v>
      </c>
      <c r="M10" s="29">
        <v>54082</v>
      </c>
      <c r="N10" s="29">
        <v>57068</v>
      </c>
      <c r="O10" s="30">
        <f t="shared" si="0"/>
        <v>335286</v>
      </c>
    </row>
  </sheetData>
  <phoneticPr fontId="10"/>
  <pageMargins left="0.70833333333333304" right="0.70833333333333304" top="1.25972222222222" bottom="0.55138888888888904" header="0.51180555555555496" footer="0.51180555555555496"/>
  <pageSetup paperSize="9" scale="73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AMK5"/>
  <sheetViews>
    <sheetView showGridLines="0" zoomScaleNormal="100" zoomScalePageLayoutView="60" workbookViewId="0"/>
  </sheetViews>
  <sheetFormatPr defaultRowHeight="14.25"/>
  <cols>
    <col min="1" max="1" width="9.125" style="86" customWidth="1"/>
    <col min="2" max="2" width="15.625" style="73" customWidth="1"/>
    <col min="3" max="14" width="11.25" style="86" customWidth="1"/>
    <col min="15" max="15" width="14.125" style="86" customWidth="1"/>
    <col min="16" max="16" width="9.125" style="86" customWidth="1"/>
    <col min="17" max="17" width="10.5" style="86" customWidth="1"/>
    <col min="18" max="1025" width="9.125" style="86" customWidth="1"/>
    <col min="1026" max="16384" width="9" style="76"/>
  </cols>
  <sheetData>
    <row r="2" spans="2:17" ht="22.5" customHeight="1">
      <c r="B2" s="102" t="s">
        <v>118</v>
      </c>
      <c r="C2" s="103"/>
      <c r="O2" s="103"/>
    </row>
    <row r="3" spans="2:17" ht="22.5" customHeight="1">
      <c r="B3" s="69" t="str">
        <f>+'表3　宿泊客数'!B3</f>
        <v>2024年1月～12月</v>
      </c>
      <c r="O3" s="88" t="s">
        <v>0</v>
      </c>
    </row>
    <row r="4" spans="2:17" ht="22.5" customHeight="1">
      <c r="B4" s="3"/>
      <c r="C4" s="35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  <c r="I4" s="3" t="s">
        <v>106</v>
      </c>
      <c r="J4" s="3" t="s">
        <v>107</v>
      </c>
      <c r="K4" s="3" t="s">
        <v>108</v>
      </c>
      <c r="L4" s="3" t="s">
        <v>109</v>
      </c>
      <c r="M4" s="3" t="s">
        <v>110</v>
      </c>
      <c r="N4" s="4" t="s">
        <v>111</v>
      </c>
      <c r="O4" s="104" t="s">
        <v>1</v>
      </c>
    </row>
    <row r="5" spans="2:17" ht="37.5" customHeight="1">
      <c r="B5" s="105" t="s">
        <v>39</v>
      </c>
      <c r="C5" s="36">
        <v>356548</v>
      </c>
      <c r="D5" s="5">
        <v>346764</v>
      </c>
      <c r="E5" s="5">
        <v>492077</v>
      </c>
      <c r="F5" s="5">
        <v>419697</v>
      </c>
      <c r="G5" s="5">
        <v>475724</v>
      </c>
      <c r="H5" s="5">
        <v>294290</v>
      </c>
      <c r="I5" s="5">
        <v>331438</v>
      </c>
      <c r="J5" s="5">
        <v>562352</v>
      </c>
      <c r="K5" s="5">
        <v>364996</v>
      </c>
      <c r="L5" s="5">
        <v>389339</v>
      </c>
      <c r="M5" s="5">
        <v>417564</v>
      </c>
      <c r="N5" s="6">
        <v>368129</v>
      </c>
      <c r="O5" s="7">
        <f>SUM(C5:N5)</f>
        <v>4818918</v>
      </c>
      <c r="Q5" s="106"/>
    </row>
  </sheetData>
  <phoneticPr fontId="10"/>
  <pageMargins left="0.7" right="0.7" top="0.75" bottom="0.75" header="0.51180555555555496" footer="0.51180555555555496"/>
  <pageSetup paperSize="9" scale="65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30"/>
  <sheetViews>
    <sheetView showGridLines="0" zoomScaleNormal="100" zoomScalePageLayoutView="60" workbookViewId="0"/>
  </sheetViews>
  <sheetFormatPr defaultRowHeight="14.25"/>
  <cols>
    <col min="1" max="1" width="6.125" style="107" customWidth="1"/>
    <col min="2" max="2" width="19.875" style="107" customWidth="1"/>
    <col min="3" max="3" width="18.625" style="108" customWidth="1"/>
    <col min="4" max="4" width="17.5" style="108" customWidth="1"/>
    <col min="5" max="5" width="18.625" style="108" customWidth="1"/>
    <col min="6" max="1025" width="9.125" style="107" customWidth="1"/>
    <col min="1026" max="16384" width="9" style="76"/>
  </cols>
  <sheetData>
    <row r="1" spans="2:5" ht="11.25" customHeight="1"/>
    <row r="2" spans="2:5">
      <c r="B2" s="149" t="s">
        <v>119</v>
      </c>
      <c r="C2" s="149"/>
      <c r="D2" s="149"/>
      <c r="E2" s="149"/>
    </row>
    <row r="3" spans="2:5">
      <c r="B3" s="109"/>
    </row>
    <row r="4" spans="2:5" ht="28.5">
      <c r="B4" s="110" t="s">
        <v>40</v>
      </c>
    </row>
    <row r="5" spans="2:5">
      <c r="B5" s="149" t="s">
        <v>41</v>
      </c>
      <c r="C5" s="149"/>
    </row>
    <row r="6" spans="2:5" ht="39.75" customHeight="1">
      <c r="B6" s="111"/>
      <c r="C6" s="111" t="s">
        <v>42</v>
      </c>
      <c r="D6" s="112" t="s">
        <v>120</v>
      </c>
      <c r="E6" s="113" t="s">
        <v>43</v>
      </c>
    </row>
    <row r="7" spans="2:5" ht="52.5" customHeight="1">
      <c r="B7" s="111" t="s">
        <v>6</v>
      </c>
      <c r="C7" s="37">
        <v>2229399</v>
      </c>
      <c r="D7" s="38">
        <v>33008</v>
      </c>
      <c r="E7" s="38">
        <f>ROUND(C7*D7/1000,0)</f>
        <v>73588002</v>
      </c>
    </row>
    <row r="8" spans="2:5" ht="52.5" customHeight="1">
      <c r="B8" s="111" t="s">
        <v>44</v>
      </c>
      <c r="C8" s="37">
        <v>4395196</v>
      </c>
      <c r="D8" s="38">
        <v>12412</v>
      </c>
      <c r="E8" s="38">
        <f>ROUND(C8*D8/1000,0)</f>
        <v>54553173</v>
      </c>
    </row>
    <row r="9" spans="2:5" ht="52.5" customHeight="1">
      <c r="B9" s="111" t="s">
        <v>45</v>
      </c>
      <c r="C9" s="39">
        <f>SUM(C7:C8)</f>
        <v>6624595</v>
      </c>
      <c r="D9" s="114"/>
      <c r="E9" s="38">
        <f>SUM(E7:E8)</f>
        <v>128141175</v>
      </c>
    </row>
    <row r="10" spans="2:5" ht="24.95" customHeight="1">
      <c r="B10" s="150"/>
      <c r="C10" s="150"/>
      <c r="D10" s="150"/>
      <c r="E10" s="150"/>
    </row>
    <row r="11" spans="2:5" ht="28.5" customHeight="1">
      <c r="B11" s="115" t="s">
        <v>46</v>
      </c>
    </row>
    <row r="12" spans="2:5">
      <c r="B12" s="109"/>
    </row>
    <row r="13" spans="2:5" ht="39.75" customHeight="1">
      <c r="B13" s="111"/>
      <c r="C13" s="111" t="s">
        <v>42</v>
      </c>
      <c r="D13" s="112" t="s">
        <v>120</v>
      </c>
      <c r="E13" s="113" t="s">
        <v>43</v>
      </c>
    </row>
    <row r="14" spans="2:5" ht="52.5" customHeight="1">
      <c r="B14" s="111" t="s">
        <v>6</v>
      </c>
      <c r="C14" s="40">
        <v>335286</v>
      </c>
      <c r="D14" s="41">
        <v>32089</v>
      </c>
      <c r="E14" s="40">
        <f>ROUND(C14*D14/1000,0)</f>
        <v>10758992</v>
      </c>
    </row>
    <row r="15" spans="2:5" ht="52.5" customHeight="1">
      <c r="B15" s="111" t="s">
        <v>44</v>
      </c>
      <c r="C15" s="40">
        <v>116608</v>
      </c>
      <c r="D15" s="41">
        <v>5014</v>
      </c>
      <c r="E15" s="40">
        <f>ROUND(C15*D15/1000,0)</f>
        <v>584673</v>
      </c>
    </row>
    <row r="16" spans="2:5" ht="52.5" customHeight="1">
      <c r="B16" s="111" t="s">
        <v>45</v>
      </c>
      <c r="C16" s="39">
        <f>SUM(C14:C15)</f>
        <v>451894</v>
      </c>
      <c r="D16" s="114"/>
      <c r="E16" s="39">
        <f>SUM(E14:E15)</f>
        <v>11343665</v>
      </c>
    </row>
    <row r="17" ht="24.95" customHeight="1"/>
    <row r="18" ht="24.95" customHeight="1"/>
    <row r="30" ht="27" customHeight="1"/>
  </sheetData>
  <mergeCells count="3">
    <mergeCell ref="B2:E2"/>
    <mergeCell ref="B5:C5"/>
    <mergeCell ref="B10:E10"/>
  </mergeCells>
  <phoneticPr fontId="10"/>
  <pageMargins left="0.7" right="0.7" top="0.75" bottom="0.75" header="0.51180555555555496" footer="0.51180555555555496"/>
  <pageSetup paperSize="9" scale="9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AMK21"/>
  <sheetViews>
    <sheetView showGridLines="0" zoomScale="90" zoomScaleNormal="90" zoomScalePageLayoutView="60" workbookViewId="0"/>
  </sheetViews>
  <sheetFormatPr defaultRowHeight="14.25"/>
  <cols>
    <col min="1" max="1" width="6.625" style="75" customWidth="1"/>
    <col min="2" max="2" width="16.125" style="75" customWidth="1"/>
    <col min="3" max="14" width="11.125" style="75" customWidth="1"/>
    <col min="15" max="15" width="12.25" style="75" customWidth="1"/>
    <col min="16" max="257" width="9.125" style="75" customWidth="1"/>
    <col min="258" max="258" width="16.125" style="75" customWidth="1"/>
    <col min="259" max="266" width="9.5" style="75" customWidth="1"/>
    <col min="267" max="267" width="9.75" style="75" customWidth="1"/>
    <col min="268" max="270" width="9.5" style="75" customWidth="1"/>
    <col min="271" max="271" width="11.75" style="75" customWidth="1"/>
    <col min="272" max="513" width="9.125" style="75" customWidth="1"/>
    <col min="514" max="514" width="16.125" style="75" customWidth="1"/>
    <col min="515" max="522" width="9.5" style="75" customWidth="1"/>
    <col min="523" max="523" width="9.75" style="75" customWidth="1"/>
    <col min="524" max="526" width="9.5" style="75" customWidth="1"/>
    <col min="527" max="527" width="11.75" style="75" customWidth="1"/>
    <col min="528" max="769" width="9.125" style="75" customWidth="1"/>
    <col min="770" max="770" width="16.125" style="75" customWidth="1"/>
    <col min="771" max="778" width="9.5" style="75" customWidth="1"/>
    <col min="779" max="779" width="9.75" style="75" customWidth="1"/>
    <col min="780" max="782" width="9.5" style="75" customWidth="1"/>
    <col min="783" max="783" width="11.75" style="75" customWidth="1"/>
    <col min="784" max="1025" width="9.125" style="75" customWidth="1"/>
    <col min="1026" max="16384" width="9" style="76"/>
  </cols>
  <sheetData>
    <row r="3" spans="2:16" s="74" customFormat="1" ht="24" customHeight="1">
      <c r="B3" s="74" t="s">
        <v>99</v>
      </c>
    </row>
    <row r="4" spans="2:16" s="74" customFormat="1" ht="24" customHeight="1">
      <c r="B4" s="74" t="s">
        <v>95</v>
      </c>
      <c r="N4" s="151" t="s">
        <v>0</v>
      </c>
      <c r="O4" s="151"/>
    </row>
    <row r="5" spans="2:16" ht="13.5" hidden="1" customHeight="1"/>
    <row r="6" spans="2:16" ht="48" customHeight="1">
      <c r="B6" s="77" t="s">
        <v>47</v>
      </c>
      <c r="C6" s="42" t="s">
        <v>100</v>
      </c>
      <c r="D6" s="42" t="s">
        <v>101</v>
      </c>
      <c r="E6" s="42" t="s">
        <v>102</v>
      </c>
      <c r="F6" s="42" t="s">
        <v>103</v>
      </c>
      <c r="G6" s="42" t="s">
        <v>104</v>
      </c>
      <c r="H6" s="42" t="s">
        <v>105</v>
      </c>
      <c r="I6" s="42" t="s">
        <v>106</v>
      </c>
      <c r="J6" s="42" t="s">
        <v>107</v>
      </c>
      <c r="K6" s="42" t="s">
        <v>108</v>
      </c>
      <c r="L6" s="42" t="s">
        <v>109</v>
      </c>
      <c r="M6" s="42" t="s">
        <v>110</v>
      </c>
      <c r="N6" s="43" t="s">
        <v>111</v>
      </c>
      <c r="O6" s="78" t="s">
        <v>8</v>
      </c>
    </row>
    <row r="7" spans="2:16" ht="33" customHeight="1">
      <c r="B7" s="79" t="s">
        <v>48</v>
      </c>
      <c r="C7" s="44">
        <v>9177</v>
      </c>
      <c r="D7" s="44">
        <v>10154</v>
      </c>
      <c r="E7" s="44">
        <v>10631</v>
      </c>
      <c r="F7" s="44">
        <v>9996</v>
      </c>
      <c r="G7" s="44">
        <v>10826</v>
      </c>
      <c r="H7" s="44">
        <v>7445</v>
      </c>
      <c r="I7" s="44">
        <v>6724</v>
      </c>
      <c r="J7" s="44">
        <v>8525</v>
      </c>
      <c r="K7" s="44">
        <v>8804</v>
      </c>
      <c r="L7" s="44">
        <v>9390</v>
      </c>
      <c r="M7" s="44">
        <v>10734</v>
      </c>
      <c r="N7" s="45">
        <v>10055</v>
      </c>
      <c r="O7" s="46">
        <f t="shared" ref="O7:O19" si="0">SUM(C7:N7)</f>
        <v>112461</v>
      </c>
    </row>
    <row r="8" spans="2:16" ht="33" customHeight="1">
      <c r="B8" s="80" t="s">
        <v>49</v>
      </c>
      <c r="C8" s="47">
        <v>3034</v>
      </c>
      <c r="D8" s="47">
        <v>2715</v>
      </c>
      <c r="E8" s="47">
        <v>2824</v>
      </c>
      <c r="F8" s="47">
        <v>3299</v>
      </c>
      <c r="G8" s="47">
        <v>3013</v>
      </c>
      <c r="H8" s="47">
        <v>2792</v>
      </c>
      <c r="I8" s="47">
        <v>2778</v>
      </c>
      <c r="J8" s="47">
        <v>2479</v>
      </c>
      <c r="K8" s="47">
        <v>2821</v>
      </c>
      <c r="L8" s="47">
        <v>2936</v>
      </c>
      <c r="M8" s="47">
        <v>3430</v>
      </c>
      <c r="N8" s="48">
        <v>3101</v>
      </c>
      <c r="O8" s="46">
        <f t="shared" si="0"/>
        <v>35222</v>
      </c>
    </row>
    <row r="9" spans="2:16" ht="33" customHeight="1">
      <c r="B9" s="80" t="s">
        <v>50</v>
      </c>
      <c r="C9" s="47">
        <v>14048</v>
      </c>
      <c r="D9" s="47">
        <v>13513</v>
      </c>
      <c r="E9" s="47">
        <v>13755</v>
      </c>
      <c r="F9" s="47">
        <v>11830</v>
      </c>
      <c r="G9" s="47">
        <v>12007</v>
      </c>
      <c r="H9" s="47">
        <v>10966</v>
      </c>
      <c r="I9" s="47">
        <v>10162</v>
      </c>
      <c r="J9" s="47">
        <v>9453</v>
      </c>
      <c r="K9" s="47">
        <v>10478</v>
      </c>
      <c r="L9" s="47">
        <v>11140</v>
      </c>
      <c r="M9" s="47">
        <v>12027</v>
      </c>
      <c r="N9" s="48">
        <v>13330</v>
      </c>
      <c r="O9" s="46">
        <f t="shared" si="0"/>
        <v>142709</v>
      </c>
    </row>
    <row r="10" spans="2:16" ht="33" customHeight="1">
      <c r="B10" s="80" t="s">
        <v>51</v>
      </c>
      <c r="C10" s="47">
        <v>4326</v>
      </c>
      <c r="D10" s="47">
        <v>4006</v>
      </c>
      <c r="E10" s="47">
        <v>4380</v>
      </c>
      <c r="F10" s="47">
        <v>4036</v>
      </c>
      <c r="G10" s="47">
        <v>4139</v>
      </c>
      <c r="H10" s="47">
        <v>3772</v>
      </c>
      <c r="I10" s="47">
        <v>3565</v>
      </c>
      <c r="J10" s="47">
        <v>3210</v>
      </c>
      <c r="K10" s="47">
        <v>3496</v>
      </c>
      <c r="L10" s="47">
        <v>4126</v>
      </c>
      <c r="M10" s="49">
        <v>4208</v>
      </c>
      <c r="N10" s="48">
        <v>4498</v>
      </c>
      <c r="O10" s="46">
        <f t="shared" si="0"/>
        <v>47762</v>
      </c>
    </row>
    <row r="11" spans="2:16" ht="33" customHeight="1">
      <c r="B11" s="80" t="s">
        <v>52</v>
      </c>
      <c r="C11" s="47">
        <v>8312</v>
      </c>
      <c r="D11" s="47">
        <v>7876</v>
      </c>
      <c r="E11" s="47">
        <v>8225</v>
      </c>
      <c r="F11" s="47">
        <v>7766</v>
      </c>
      <c r="G11" s="47">
        <v>8047</v>
      </c>
      <c r="H11" s="47">
        <v>6575</v>
      </c>
      <c r="I11" s="47">
        <v>6700</v>
      </c>
      <c r="J11" s="47">
        <v>6872</v>
      </c>
      <c r="K11" s="47">
        <v>7241</v>
      </c>
      <c r="L11" s="47">
        <v>7846</v>
      </c>
      <c r="M11" s="47">
        <v>8053</v>
      </c>
      <c r="N11" s="48">
        <v>8244</v>
      </c>
      <c r="O11" s="46">
        <f t="shared" si="0"/>
        <v>91757</v>
      </c>
    </row>
    <row r="12" spans="2:16" ht="33" customHeight="1">
      <c r="B12" s="80" t="s">
        <v>53</v>
      </c>
      <c r="C12" s="47">
        <v>6691</v>
      </c>
      <c r="D12" s="47">
        <v>5839</v>
      </c>
      <c r="E12" s="47">
        <v>6101</v>
      </c>
      <c r="F12" s="47">
        <v>5573</v>
      </c>
      <c r="G12" s="47">
        <v>5653</v>
      </c>
      <c r="H12" s="47">
        <v>5497</v>
      </c>
      <c r="I12" s="47">
        <v>4867</v>
      </c>
      <c r="J12" s="47">
        <v>4284</v>
      </c>
      <c r="K12" s="47">
        <v>4761</v>
      </c>
      <c r="L12" s="47">
        <v>5189</v>
      </c>
      <c r="M12" s="47">
        <v>5213</v>
      </c>
      <c r="N12" s="48">
        <v>6149</v>
      </c>
      <c r="O12" s="46">
        <f t="shared" si="0"/>
        <v>65817</v>
      </c>
    </row>
    <row r="13" spans="2:16" ht="33" customHeight="1">
      <c r="B13" s="80" t="s">
        <v>54</v>
      </c>
      <c r="C13" s="47">
        <v>4027</v>
      </c>
      <c r="D13" s="47">
        <v>4595</v>
      </c>
      <c r="E13" s="47">
        <v>4414</v>
      </c>
      <c r="F13" s="47">
        <v>3282</v>
      </c>
      <c r="G13" s="47">
        <v>3620</v>
      </c>
      <c r="H13" s="47">
        <v>2587</v>
      </c>
      <c r="I13" s="47">
        <v>2109</v>
      </c>
      <c r="J13" s="47">
        <v>2093</v>
      </c>
      <c r="K13" s="47">
        <v>2688</v>
      </c>
      <c r="L13" s="47">
        <v>3107</v>
      </c>
      <c r="M13" s="47">
        <v>3989</v>
      </c>
      <c r="N13" s="48">
        <v>3845</v>
      </c>
      <c r="O13" s="46">
        <f t="shared" si="0"/>
        <v>40356</v>
      </c>
    </row>
    <row r="14" spans="2:16" ht="33" customHeight="1">
      <c r="B14" s="81" t="s">
        <v>55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O14" s="50">
        <f t="shared" si="0"/>
        <v>0</v>
      </c>
      <c r="P14" s="75" t="s">
        <v>98</v>
      </c>
    </row>
    <row r="15" spans="2:16" ht="32.25" customHeight="1">
      <c r="B15" s="82" t="s">
        <v>56</v>
      </c>
      <c r="C15" s="52">
        <v>9302</v>
      </c>
      <c r="D15" s="53">
        <v>7686</v>
      </c>
      <c r="E15" s="53">
        <v>8378</v>
      </c>
      <c r="F15" s="53">
        <v>7752</v>
      </c>
      <c r="G15" s="53">
        <v>7652</v>
      </c>
      <c r="H15" s="53">
        <v>6844</v>
      </c>
      <c r="I15" s="53">
        <v>6376</v>
      </c>
      <c r="J15" s="53">
        <v>6131</v>
      </c>
      <c r="K15" s="53">
        <v>6854</v>
      </c>
      <c r="L15" s="53">
        <v>7051</v>
      </c>
      <c r="M15" s="53">
        <v>7566</v>
      </c>
      <c r="N15" s="52">
        <v>8528</v>
      </c>
      <c r="O15" s="51">
        <f t="shared" si="0"/>
        <v>90120</v>
      </c>
    </row>
    <row r="16" spans="2:16" ht="33" customHeight="1">
      <c r="B16" s="79" t="s">
        <v>57</v>
      </c>
      <c r="C16" s="44">
        <v>8892</v>
      </c>
      <c r="D16" s="44">
        <v>7601</v>
      </c>
      <c r="E16" s="44">
        <v>7855</v>
      </c>
      <c r="F16" s="44">
        <v>6950</v>
      </c>
      <c r="G16" s="44">
        <v>7508</v>
      </c>
      <c r="H16" s="44">
        <v>6645</v>
      </c>
      <c r="I16" s="44">
        <v>5876</v>
      </c>
      <c r="J16" s="44">
        <v>6283</v>
      </c>
      <c r="K16" s="44">
        <v>7080</v>
      </c>
      <c r="L16" s="44">
        <v>6951</v>
      </c>
      <c r="M16" s="44">
        <v>7629</v>
      </c>
      <c r="N16" s="45">
        <v>8081</v>
      </c>
      <c r="O16" s="46">
        <f t="shared" si="0"/>
        <v>87351</v>
      </c>
    </row>
    <row r="17" spans="2:16" ht="33" customHeight="1">
      <c r="B17" s="80" t="s">
        <v>58</v>
      </c>
      <c r="C17" s="47">
        <v>4720</v>
      </c>
      <c r="D17" s="47">
        <v>4426</v>
      </c>
      <c r="E17" s="47">
        <v>4624</v>
      </c>
      <c r="F17" s="47">
        <v>4153</v>
      </c>
      <c r="G17" s="47">
        <v>4620</v>
      </c>
      <c r="H17" s="47">
        <v>4110</v>
      </c>
      <c r="I17" s="47">
        <v>4339</v>
      </c>
      <c r="J17" s="47">
        <v>4576</v>
      </c>
      <c r="K17" s="47">
        <v>4324</v>
      </c>
      <c r="L17" s="47">
        <v>3909</v>
      </c>
      <c r="M17" s="47">
        <v>4406</v>
      </c>
      <c r="N17" s="48">
        <v>4849</v>
      </c>
      <c r="O17" s="46">
        <f t="shared" si="0"/>
        <v>53056</v>
      </c>
    </row>
    <row r="18" spans="2:16" ht="33" customHeight="1">
      <c r="B18" s="82" t="s">
        <v>59</v>
      </c>
      <c r="C18" s="52">
        <v>11157</v>
      </c>
      <c r="D18" s="53">
        <v>10281</v>
      </c>
      <c r="E18" s="53">
        <v>10638</v>
      </c>
      <c r="F18" s="53">
        <v>10701</v>
      </c>
      <c r="G18" s="53">
        <v>10541</v>
      </c>
      <c r="H18" s="53">
        <v>9399</v>
      </c>
      <c r="I18" s="53">
        <v>9684</v>
      </c>
      <c r="J18" s="53">
        <v>8959</v>
      </c>
      <c r="K18" s="53">
        <v>9435</v>
      </c>
      <c r="L18" s="53">
        <v>10097</v>
      </c>
      <c r="M18" s="53">
        <v>10607</v>
      </c>
      <c r="N18" s="52">
        <v>11235</v>
      </c>
      <c r="O18" s="46">
        <f t="shared" si="0"/>
        <v>122734</v>
      </c>
    </row>
    <row r="19" spans="2:16" ht="32.25" customHeight="1">
      <c r="B19" s="83" t="s">
        <v>60</v>
      </c>
      <c r="C19" s="54">
        <v>14854</v>
      </c>
      <c r="D19" s="55">
        <v>12752</v>
      </c>
      <c r="E19" s="55">
        <v>13038</v>
      </c>
      <c r="F19" s="55">
        <v>11846</v>
      </c>
      <c r="G19" s="55">
        <v>12338</v>
      </c>
      <c r="H19" s="55">
        <v>10363</v>
      </c>
      <c r="I19" s="55">
        <v>9991</v>
      </c>
      <c r="J19" s="55">
        <v>10160</v>
      </c>
      <c r="K19" s="55">
        <v>11034</v>
      </c>
      <c r="L19" s="55">
        <v>11194</v>
      </c>
      <c r="M19" s="55">
        <v>12467</v>
      </c>
      <c r="N19" s="54">
        <v>13325</v>
      </c>
      <c r="O19" s="56">
        <f t="shared" si="0"/>
        <v>143362</v>
      </c>
    </row>
    <row r="20" spans="2:16" ht="36" customHeight="1">
      <c r="B20" s="84" t="s">
        <v>61</v>
      </c>
      <c r="C20" s="57">
        <f t="shared" ref="C20:O20" si="1">SUM(C7:C19)</f>
        <v>98540</v>
      </c>
      <c r="D20" s="57">
        <f t="shared" si="1"/>
        <v>91444</v>
      </c>
      <c r="E20" s="57">
        <f t="shared" si="1"/>
        <v>94863</v>
      </c>
      <c r="F20" s="57">
        <f t="shared" si="1"/>
        <v>87184</v>
      </c>
      <c r="G20" s="57">
        <f t="shared" si="1"/>
        <v>89964</v>
      </c>
      <c r="H20" s="57">
        <f t="shared" si="1"/>
        <v>76995</v>
      </c>
      <c r="I20" s="57">
        <f t="shared" si="1"/>
        <v>73171</v>
      </c>
      <c r="J20" s="57">
        <f t="shared" si="1"/>
        <v>73025</v>
      </c>
      <c r="K20" s="57">
        <f t="shared" si="1"/>
        <v>79016</v>
      </c>
      <c r="L20" s="57">
        <f t="shared" si="1"/>
        <v>82936</v>
      </c>
      <c r="M20" s="57">
        <f t="shared" si="1"/>
        <v>90329</v>
      </c>
      <c r="N20" s="57">
        <f t="shared" si="1"/>
        <v>95240</v>
      </c>
      <c r="O20" s="58">
        <f t="shared" si="1"/>
        <v>1032707</v>
      </c>
      <c r="P20" s="85"/>
    </row>
    <row r="21" spans="2:16">
      <c r="B21" s="74" t="s">
        <v>62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</row>
  </sheetData>
  <mergeCells count="1">
    <mergeCell ref="N4:O4"/>
  </mergeCells>
  <phoneticPr fontId="10"/>
  <printOptions horizontalCentered="1"/>
  <pageMargins left="0.39374999999999999" right="0.39374999999999999" top="0.78749999999999998" bottom="3.9583333333333297E-2" header="0.51180555555555496" footer="0.51180555555555496"/>
  <pageSetup paperSize="9" scale="68" firstPageNumber="0" orientation="landscape" horizontalDpi="300" verticalDpi="300"/>
  <ignoredErrors>
    <ignoredError sqref="C20:N20 O7:O16 O17:O2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2:AMK25"/>
  <sheetViews>
    <sheetView showGridLines="0" zoomScaleNormal="100" zoomScalePageLayoutView="60" workbookViewId="0"/>
  </sheetViews>
  <sheetFormatPr defaultRowHeight="14.25"/>
  <cols>
    <col min="1" max="1" width="9.125" style="75" customWidth="1"/>
    <col min="2" max="2" width="18.25" style="75" customWidth="1"/>
    <col min="3" max="6" width="12.375" style="75" customWidth="1"/>
    <col min="7" max="7" width="17.75" style="75" customWidth="1"/>
    <col min="8" max="257" width="9.125" style="75" customWidth="1"/>
    <col min="258" max="258" width="18.25" style="75" customWidth="1"/>
    <col min="259" max="262" width="12.375" style="75" customWidth="1"/>
    <col min="263" max="263" width="17.75" style="75" customWidth="1"/>
    <col min="264" max="513" width="9.125" style="75" customWidth="1"/>
    <col min="514" max="514" width="18.25" style="75" customWidth="1"/>
    <col min="515" max="518" width="12.375" style="75" customWidth="1"/>
    <col min="519" max="519" width="17.75" style="75" customWidth="1"/>
    <col min="520" max="769" width="9.125" style="75" customWidth="1"/>
    <col min="770" max="770" width="18.25" style="75" customWidth="1"/>
    <col min="771" max="774" width="12.375" style="75" customWidth="1"/>
    <col min="775" max="775" width="17.75" style="75" customWidth="1"/>
    <col min="776" max="1025" width="9.125" style="75" customWidth="1"/>
    <col min="1026" max="16384" width="9" style="76"/>
  </cols>
  <sheetData>
    <row r="2" spans="2:9" ht="22.5" customHeight="1">
      <c r="B2" s="152" t="s">
        <v>121</v>
      </c>
      <c r="C2" s="152"/>
      <c r="D2" s="152"/>
      <c r="E2" s="152"/>
      <c r="F2" s="152"/>
      <c r="G2" s="152"/>
    </row>
    <row r="3" spans="2:9" ht="15" customHeight="1">
      <c r="B3" s="116"/>
      <c r="C3" s="117"/>
      <c r="D3" s="117"/>
      <c r="E3" s="117"/>
      <c r="F3" s="117"/>
      <c r="G3" s="117"/>
    </row>
    <row r="4" spans="2:9" ht="15" customHeight="1">
      <c r="B4" s="118" t="s">
        <v>96</v>
      </c>
      <c r="C4" s="117"/>
      <c r="D4" s="116"/>
      <c r="E4" s="116"/>
      <c r="F4" s="116"/>
    </row>
    <row r="5" spans="2:9" ht="14.25" customHeight="1">
      <c r="F5" s="119"/>
      <c r="G5" s="120"/>
    </row>
    <row r="6" spans="2:9" ht="31.5" customHeight="1">
      <c r="B6" s="121" t="s">
        <v>63</v>
      </c>
      <c r="C6" s="121" t="s">
        <v>64</v>
      </c>
      <c r="D6" s="121" t="s">
        <v>65</v>
      </c>
      <c r="E6" s="121" t="s">
        <v>66</v>
      </c>
      <c r="F6" s="122" t="s">
        <v>67</v>
      </c>
      <c r="G6" s="123" t="s">
        <v>68</v>
      </c>
      <c r="H6" s="74"/>
      <c r="I6" s="74"/>
    </row>
    <row r="7" spans="2:9" ht="31.5" customHeight="1">
      <c r="B7" s="121" t="s">
        <v>69</v>
      </c>
      <c r="C7" s="59">
        <v>16</v>
      </c>
      <c r="D7" s="59">
        <v>1</v>
      </c>
      <c r="E7" s="59">
        <v>0</v>
      </c>
      <c r="F7" s="60">
        <v>1</v>
      </c>
      <c r="G7" s="61">
        <f>SUM(C7:F7)</f>
        <v>18</v>
      </c>
      <c r="H7" s="74"/>
      <c r="I7" s="74"/>
    </row>
    <row r="8" spans="2:9" ht="31.5" customHeight="1">
      <c r="B8" s="121" t="s">
        <v>70</v>
      </c>
      <c r="C8" s="59">
        <v>69</v>
      </c>
      <c r="D8" s="59">
        <v>0</v>
      </c>
      <c r="E8" s="59">
        <v>0</v>
      </c>
      <c r="F8" s="60">
        <v>0</v>
      </c>
      <c r="G8" s="61">
        <f>SUM(C8:F8)</f>
        <v>69</v>
      </c>
      <c r="H8" s="74"/>
      <c r="I8" s="74"/>
    </row>
    <row r="9" spans="2:9" ht="31.5" customHeight="1">
      <c r="B9" s="124" t="s">
        <v>68</v>
      </c>
      <c r="C9" s="62">
        <f>SUM(C7:C8)</f>
        <v>85</v>
      </c>
      <c r="D9" s="62">
        <f>SUM(D7:D8)</f>
        <v>1</v>
      </c>
      <c r="E9" s="62">
        <f>SUM(E7:E8)</f>
        <v>0</v>
      </c>
      <c r="F9" s="63">
        <f>SUM(F7:F8)</f>
        <v>1</v>
      </c>
      <c r="G9" s="64">
        <f>SUM(C9:F9)</f>
        <v>87</v>
      </c>
      <c r="H9" s="74"/>
      <c r="I9" s="74"/>
    </row>
    <row r="10" spans="2:9" s="125" customFormat="1" ht="23.25" customHeight="1">
      <c r="B10" s="126" t="s">
        <v>125</v>
      </c>
      <c r="C10" s="127"/>
      <c r="D10" s="127"/>
      <c r="E10" s="127"/>
      <c r="F10" s="127"/>
      <c r="G10" s="127"/>
      <c r="H10" s="127"/>
      <c r="I10" s="127"/>
    </row>
    <row r="11" spans="2:9" s="125" customFormat="1" ht="18.75" customHeight="1">
      <c r="B11" s="126" t="s">
        <v>91</v>
      </c>
      <c r="C11" s="128"/>
      <c r="D11" s="128"/>
      <c r="E11" s="128"/>
      <c r="F11" s="128"/>
      <c r="G11" s="127"/>
      <c r="H11" s="127"/>
      <c r="I11" s="127"/>
    </row>
    <row r="12" spans="2:9" s="125" customFormat="1" ht="18.75" customHeight="1">
      <c r="B12" s="126" t="s">
        <v>92</v>
      </c>
      <c r="C12" s="128"/>
      <c r="D12" s="128"/>
      <c r="E12" s="128"/>
      <c r="F12" s="128"/>
      <c r="G12" s="127"/>
      <c r="H12" s="127"/>
      <c r="I12" s="127"/>
    </row>
    <row r="13" spans="2:9" s="125" customFormat="1" ht="18.75" customHeight="1">
      <c r="B13" s="126" t="s">
        <v>126</v>
      </c>
      <c r="C13" s="127"/>
      <c r="D13" s="127"/>
      <c r="E13" s="127"/>
      <c r="F13" s="127"/>
      <c r="G13" s="127"/>
      <c r="H13" s="127"/>
      <c r="I13" s="127"/>
    </row>
    <row r="14" spans="2:9" s="125" customFormat="1" ht="18.75" customHeight="1">
      <c r="B14" s="126" t="s">
        <v>127</v>
      </c>
      <c r="C14" s="127"/>
      <c r="D14" s="127"/>
      <c r="E14" s="127"/>
      <c r="F14" s="127"/>
      <c r="G14" s="127"/>
      <c r="H14" s="127"/>
      <c r="I14" s="127"/>
    </row>
    <row r="21" ht="27.75" customHeight="1"/>
    <row r="22" ht="27.75" customHeight="1"/>
    <row r="23" ht="27.75" customHeight="1"/>
    <row r="24" ht="27.75" customHeight="1"/>
    <row r="25" ht="27.75" customHeight="1"/>
  </sheetData>
  <mergeCells count="1">
    <mergeCell ref="B2:G2"/>
  </mergeCells>
  <phoneticPr fontId="10"/>
  <printOptions horizontalCentered="1"/>
  <pageMargins left="0.78749999999999998" right="0.78749999999999998" top="0.98402777777777795" bottom="0.98402777777777795" header="0.51180555555555496" footer="0.51180555555555496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A1:AMK15"/>
  <sheetViews>
    <sheetView showGridLines="0" zoomScaleNormal="100" zoomScaleSheetLayoutView="100" zoomScalePageLayoutView="60" workbookViewId="0"/>
  </sheetViews>
  <sheetFormatPr defaultRowHeight="14.25"/>
  <cols>
    <col min="1" max="1" width="4.625" style="129" customWidth="1"/>
    <col min="2" max="2" width="19" style="129" customWidth="1"/>
    <col min="3" max="7" width="11.75" style="129" customWidth="1"/>
    <col min="8" max="1025" width="9.125" style="129" customWidth="1"/>
    <col min="1026" max="16384" width="9" style="76"/>
  </cols>
  <sheetData>
    <row r="1" spans="2:7" s="75" customFormat="1" ht="27.75" customHeight="1">
      <c r="B1" s="75" t="s">
        <v>123</v>
      </c>
    </row>
    <row r="2" spans="2:7" ht="14.25" customHeight="1">
      <c r="B2" s="130"/>
      <c r="C2" s="131"/>
      <c r="D2" s="132"/>
      <c r="E2" s="132"/>
    </row>
    <row r="3" spans="2:7" ht="21" customHeight="1">
      <c r="B3" s="131"/>
      <c r="C3" s="131"/>
      <c r="D3" s="155" t="s">
        <v>71</v>
      </c>
      <c r="E3" s="155"/>
    </row>
    <row r="4" spans="2:7" ht="27.75" customHeight="1">
      <c r="B4" s="133" t="s">
        <v>72</v>
      </c>
      <c r="C4" s="156" t="s">
        <v>73</v>
      </c>
      <c r="D4" s="156"/>
      <c r="E4" s="156"/>
    </row>
    <row r="5" spans="2:7" ht="27.75" customHeight="1">
      <c r="B5" s="133" t="s">
        <v>74</v>
      </c>
      <c r="C5" s="157">
        <v>226</v>
      </c>
      <c r="D5" s="157"/>
      <c r="E5" s="157"/>
    </row>
    <row r="6" spans="2:7" ht="27.75" customHeight="1">
      <c r="B6" s="133" t="s">
        <v>75</v>
      </c>
      <c r="C6" s="157"/>
      <c r="D6" s="157"/>
      <c r="E6" s="157"/>
    </row>
    <row r="7" spans="2:7" ht="27.75" customHeight="1">
      <c r="B7" s="133" t="s">
        <v>76</v>
      </c>
      <c r="C7" s="157">
        <v>105</v>
      </c>
      <c r="D7" s="157"/>
      <c r="E7" s="157"/>
    </row>
    <row r="8" spans="2:7" ht="27.75" customHeight="1">
      <c r="B8" s="134" t="s">
        <v>77</v>
      </c>
      <c r="C8" s="158">
        <v>1</v>
      </c>
      <c r="D8" s="158"/>
      <c r="E8" s="158"/>
    </row>
    <row r="9" spans="2:7" ht="27.75" customHeight="1">
      <c r="B9" s="135" t="s">
        <v>78</v>
      </c>
      <c r="C9" s="153">
        <f>SUM(C5:D8)</f>
        <v>332</v>
      </c>
      <c r="D9" s="153"/>
      <c r="E9" s="153"/>
    </row>
    <row r="10" spans="2:7" ht="20.25" customHeight="1">
      <c r="B10" s="136"/>
      <c r="C10" s="131"/>
      <c r="D10" s="131"/>
      <c r="E10" s="131"/>
    </row>
    <row r="11" spans="2:7" s="75" customFormat="1" ht="20.25" customHeight="1">
      <c r="C11" s="137"/>
      <c r="D11" s="137"/>
    </row>
    <row r="12" spans="2:7" s="75" customFormat="1" ht="27.75" customHeight="1">
      <c r="B12" s="121" t="s">
        <v>79</v>
      </c>
      <c r="C12" s="138"/>
      <c r="D12" s="138"/>
      <c r="E12" s="65">
        <v>2832</v>
      </c>
      <c r="F12" s="66" t="s">
        <v>80</v>
      </c>
      <c r="G12" s="139"/>
    </row>
    <row r="13" spans="2:7" s="75" customFormat="1" ht="27.75" customHeight="1">
      <c r="B13" s="121" t="s">
        <v>81</v>
      </c>
      <c r="C13" s="138"/>
      <c r="D13" s="138"/>
      <c r="E13" s="65">
        <v>101905</v>
      </c>
      <c r="F13" s="66" t="s">
        <v>124</v>
      </c>
      <c r="G13" s="139"/>
    </row>
    <row r="14" spans="2:7" s="75" customFormat="1" ht="39" customHeight="1">
      <c r="B14" s="121" t="s">
        <v>82</v>
      </c>
      <c r="C14" s="154" t="s">
        <v>83</v>
      </c>
      <c r="D14" s="154"/>
      <c r="E14" s="154"/>
      <c r="F14" s="154"/>
      <c r="G14" s="154"/>
    </row>
    <row r="15" spans="2:7" s="75" customFormat="1" ht="27.75" customHeight="1">
      <c r="B15" s="136" t="s">
        <v>122</v>
      </c>
      <c r="C15" s="140"/>
      <c r="D15" s="140"/>
      <c r="E15" s="136"/>
      <c r="F15" s="136"/>
      <c r="G15" s="136"/>
    </row>
  </sheetData>
  <mergeCells count="7">
    <mergeCell ref="C9:E9"/>
    <mergeCell ref="C14:G14"/>
    <mergeCell ref="D3:E3"/>
    <mergeCell ref="C4:E4"/>
    <mergeCell ref="C5:E6"/>
    <mergeCell ref="C7:E7"/>
    <mergeCell ref="C8:E8"/>
  </mergeCells>
  <phoneticPr fontId="10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表1　観光客数</vt:lpstr>
      <vt:lpstr>表2　国籍別外国人観光客数 </vt:lpstr>
      <vt:lpstr>表3　宿泊客数</vt:lpstr>
      <vt:lpstr>表4　主要観光施設入込客数</vt:lpstr>
      <vt:lpstr>表５　観光消費額</vt:lpstr>
      <vt:lpstr>表６　市有市営温泉入浴者数</vt:lpstr>
      <vt:lpstr>表７　市有温泉数</vt:lpstr>
      <vt:lpstr>表８　別府市の有料宿泊施設・温泉の状況</vt:lpstr>
      <vt:lpstr>'表2　国籍別外国人観光客数 '!Print_Area</vt:lpstr>
      <vt:lpstr>'表3　宿泊客数'!Print_Area</vt:lpstr>
      <vt:lpstr>'表4　主要観光施設入込客数'!Print_Area</vt:lpstr>
      <vt:lpstr>'表５　観光消費額'!Print_Area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2025-10-03T04:43:13Z</cp:lastPrinted>
  <dcterms:modified xsi:type="dcterms:W3CDTF">2025-10-03T04:45:33Z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2022-10-19T07:53:15Z</dcterms:created>
  <dc:creator>-</dc:creator>
  <dc:description>-</dc:description>
  <dc:language>ja-JP</dc:language>
  <cp:lastModifiedBy>-</cp:lastModifiedBy>
  <cp:lastPrinted>2021-10-25T00:22:11Z</cp:lastPrinted>
  <dcterms:modified xsi:type="dcterms:W3CDTF">2022-10-19T07:53:15Z</dcterms:modified>
  <cp:revision>0</cp:revision>
  <dc:subject>-</dc:subject>
  <dc:title>-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