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305" yWindow="-15" windowWidth="10200" windowHeight="7005" tabRatio="692"/>
  </bookViews>
  <sheets>
    <sheet name="見出し" sheetId="4" r:id="rId1"/>
    <sheet name="1" sheetId="51" r:id="rId2"/>
    <sheet name="2" sheetId="52" r:id="rId3"/>
    <sheet name="3" sheetId="48" r:id="rId4"/>
    <sheet name="4" sheetId="53" r:id="rId5"/>
    <sheet name="5.6" sheetId="9" r:id="rId6"/>
    <sheet name="7の(1)" sheetId="58" r:id="rId7"/>
    <sheet name="7の(2)" sheetId="56" r:id="rId8"/>
    <sheet name="8" sheetId="55" r:id="rId9"/>
  </sheets>
  <definedNames>
    <definedName name="_xlnm.Print_Area" localSheetId="1">'1'!$A$1:$AC$44</definedName>
    <definedName name="_xlnm.Print_Area" localSheetId="2">'2'!$A$1:$AE$45</definedName>
    <definedName name="_xlnm.Print_Area" localSheetId="4">'4'!$A$1:$AH$39</definedName>
    <definedName name="_xlnm.Print_Area" localSheetId="5">'5.6'!$A$1:$AI$61</definedName>
    <definedName name="_xlnm.Print_Area" localSheetId="7">'7の(2)'!$A$1:$AF$64</definedName>
    <definedName name="_xlnm.Print_Area" localSheetId="8">'8'!$A$1:$AC$58</definedName>
    <definedName name="_xlnm.Print_Area" localSheetId="0">見出し!$A$1:$N$18</definedName>
  </definedNames>
  <calcPr calcId="145621"/>
</workbook>
</file>

<file path=xl/calcChain.xml><?xml version="1.0" encoding="utf-8"?>
<calcChain xmlns="http://schemas.openxmlformats.org/spreadsheetml/2006/main">
  <c r="Z38" i="51" l="1"/>
  <c r="Y23" i="55"/>
  <c r="V27" i="51"/>
  <c r="V29" i="51"/>
  <c r="V30" i="51"/>
  <c r="V31" i="51"/>
  <c r="V33" i="51"/>
  <c r="V34" i="51"/>
  <c r="V35" i="51"/>
  <c r="V36" i="51"/>
  <c r="V25" i="51"/>
  <c r="N27" i="51"/>
  <c r="N29" i="51"/>
  <c r="N30" i="51"/>
  <c r="N31" i="51"/>
  <c r="N33" i="51"/>
  <c r="N34" i="51"/>
  <c r="N35" i="51"/>
  <c r="N36" i="51"/>
  <c r="N25" i="51"/>
  <c r="AC20" i="53"/>
  <c r="N38" i="51"/>
  <c r="W20" i="53"/>
  <c r="Q20" i="53"/>
  <c r="AC6" i="53"/>
  <c r="W6" i="53"/>
  <c r="Q6" i="53"/>
  <c r="Y25" i="55"/>
  <c r="Y22" i="55"/>
  <c r="Y21" i="55"/>
  <c r="Y18" i="55"/>
  <c r="Y17" i="55"/>
  <c r="Y16" i="55"/>
  <c r="Y14" i="55"/>
  <c r="Y13" i="55"/>
  <c r="Y10" i="55"/>
  <c r="Y8" i="55"/>
  <c r="Y7" i="55"/>
  <c r="T6" i="55"/>
  <c r="Y6" i="55"/>
  <c r="AD57" i="56"/>
  <c r="AD49" i="56"/>
  <c r="AD39" i="56"/>
  <c r="AD31" i="56"/>
  <c r="Z29" i="56"/>
  <c r="AD29" i="56"/>
  <c r="S29" i="56"/>
  <c r="L29" i="56"/>
  <c r="L5" i="56"/>
  <c r="AD20" i="56"/>
  <c r="AD12" i="56"/>
  <c r="Z8" i="56"/>
  <c r="AD8" i="56"/>
  <c r="S8" i="56"/>
  <c r="S5" i="56"/>
  <c r="L8" i="56"/>
  <c r="Z5" i="56"/>
  <c r="AD63" i="56"/>
  <c r="Z28" i="58"/>
  <c r="S28" i="58"/>
  <c r="L28" i="58"/>
  <c r="L6" i="58"/>
  <c r="P9" i="58"/>
  <c r="Z9" i="58"/>
  <c r="Z6" i="58"/>
  <c r="S9" i="58"/>
  <c r="L9" i="58"/>
  <c r="S6" i="58"/>
  <c r="W29" i="9"/>
  <c r="Q29" i="9"/>
  <c r="AC6" i="9"/>
  <c r="W6" i="9"/>
  <c r="Q6" i="9"/>
  <c r="AB29" i="52"/>
  <c r="X29" i="52"/>
  <c r="T29" i="52"/>
  <c r="P29" i="52"/>
  <c r="L29" i="52"/>
  <c r="AB5" i="52"/>
  <c r="X5" i="52"/>
  <c r="T5" i="52"/>
  <c r="P5" i="52"/>
  <c r="L5" i="52"/>
  <c r="Z36" i="51"/>
  <c r="Z35" i="51"/>
  <c r="Z34" i="51"/>
  <c r="Z33" i="51"/>
  <c r="Z31" i="51"/>
  <c r="Z30" i="51"/>
  <c r="R29" i="51"/>
  <c r="J29" i="51"/>
  <c r="Z29" i="51"/>
  <c r="Z27" i="51"/>
  <c r="R25" i="51"/>
  <c r="J25" i="51"/>
  <c r="Z25" i="51"/>
  <c r="Z20" i="51"/>
  <c r="Z19" i="51"/>
  <c r="Z18" i="51"/>
  <c r="Z17" i="51"/>
  <c r="Z15" i="51"/>
  <c r="Z14" i="51"/>
  <c r="Z13" i="51"/>
  <c r="R13" i="51"/>
  <c r="J13" i="51"/>
  <c r="Z11" i="51"/>
  <c r="Z9" i="51"/>
  <c r="R9" i="51"/>
  <c r="J9" i="51"/>
  <c r="V38" i="51"/>
  <c r="H46" i="55"/>
  <c r="W32" i="55"/>
  <c r="H32" i="55"/>
  <c r="AC33" i="9"/>
  <c r="AC31" i="53"/>
  <c r="W31" i="53"/>
  <c r="AG36" i="48"/>
  <c r="AC36" i="48"/>
  <c r="Y36" i="48"/>
  <c r="U36" i="48"/>
  <c r="Q36" i="48"/>
  <c r="AG29" i="48"/>
  <c r="AC29" i="48"/>
  <c r="Y29" i="48"/>
  <c r="U29" i="48"/>
  <c r="Q29" i="48"/>
  <c r="AC24" i="48"/>
  <c r="Y24" i="48"/>
  <c r="U24" i="48"/>
  <c r="Q24" i="48"/>
  <c r="AG18" i="48"/>
  <c r="AC18" i="48"/>
  <c r="AC16" i="48"/>
  <c r="Y18" i="48"/>
  <c r="Y16" i="48"/>
  <c r="U18" i="48"/>
  <c r="Q18" i="48"/>
  <c r="AG16" i="48"/>
  <c r="U16" i="48"/>
  <c r="Q16" i="48"/>
  <c r="AC12" i="48"/>
  <c r="Y12" i="48"/>
  <c r="U12" i="48"/>
  <c r="Q12" i="48"/>
  <c r="Q5" i="48"/>
  <c r="AG7" i="48"/>
  <c r="AC7" i="48"/>
  <c r="Y7" i="48"/>
  <c r="U7" i="48"/>
  <c r="U5" i="48"/>
  <c r="Q7" i="48"/>
  <c r="AG5" i="48"/>
  <c r="AC5" i="48"/>
  <c r="Y5" i="48"/>
  <c r="AC60" i="9"/>
  <c r="AC59" i="9"/>
  <c r="AC58" i="9"/>
  <c r="AC57" i="9"/>
  <c r="AC56" i="9"/>
  <c r="AC55" i="9"/>
  <c r="AC54" i="9"/>
  <c r="AC53" i="9"/>
  <c r="AC52" i="9"/>
  <c r="AC51" i="9"/>
  <c r="AC50" i="9"/>
  <c r="AC49" i="9"/>
  <c r="V47" i="9"/>
  <c r="AC47" i="9"/>
  <c r="O47" i="9"/>
  <c r="AD14" i="56"/>
  <c r="AD22" i="56"/>
  <c r="AD5" i="56"/>
  <c r="AD16" i="56"/>
  <c r="AD24" i="56"/>
  <c r="AD35" i="56"/>
  <c r="AD43" i="56"/>
  <c r="AD53" i="56"/>
  <c r="AD61" i="56"/>
  <c r="AD33" i="56"/>
  <c r="AD41" i="56"/>
  <c r="AD51" i="56"/>
  <c r="AD59" i="56"/>
  <c r="AD10" i="56"/>
  <c r="AD18" i="56"/>
  <c r="AD26" i="56"/>
  <c r="AD37" i="56"/>
  <c r="AD47" i="56"/>
  <c r="AD55" i="56"/>
  <c r="AD58" i="58"/>
  <c r="AD50" i="58"/>
  <c r="AD40" i="58"/>
  <c r="AD32" i="58"/>
  <c r="AD21" i="58"/>
  <c r="AD13" i="58"/>
  <c r="AD56" i="58"/>
  <c r="AD48" i="58"/>
  <c r="AD38" i="58"/>
  <c r="AD30" i="58"/>
  <c r="AD19" i="58"/>
  <c r="AD11" i="58"/>
  <c r="AD54" i="58"/>
  <c r="AD46" i="58"/>
  <c r="AD36" i="58"/>
  <c r="AD25" i="58"/>
  <c r="AD17" i="58"/>
  <c r="AD52" i="58"/>
  <c r="AD44" i="58"/>
  <c r="AD34" i="58"/>
  <c r="AD23" i="58"/>
  <c r="AD15" i="58"/>
  <c r="AD6" i="58"/>
  <c r="AD28" i="58"/>
  <c r="AD9" i="58"/>
</calcChain>
</file>

<file path=xl/sharedStrings.xml><?xml version="1.0" encoding="utf-8"?>
<sst xmlns="http://schemas.openxmlformats.org/spreadsheetml/2006/main" count="555" uniqueCount="340">
  <si>
    <t>１９．</t>
    <phoneticPr fontId="2"/>
  </si>
  <si>
    <t>（単位 ： 千円）</t>
  </si>
  <si>
    <t>金　　　　　　　　　　　額</t>
  </si>
  <si>
    <t>総額</t>
  </si>
  <si>
    <t>一般会計</t>
  </si>
  <si>
    <t>決　算　額</t>
  </si>
  <si>
    <t>構 成 率</t>
  </si>
  <si>
    <t>区　　　　　　　　　分</t>
  </si>
  <si>
    <t>（単位 ： 千円 ・ ％）</t>
  </si>
  <si>
    <t>寄附金</t>
  </si>
  <si>
    <t>繰越金</t>
  </si>
  <si>
    <t>諸収入</t>
  </si>
  <si>
    <t>上水道事業債</t>
    <rPh sb="0" eb="3">
      <t>ジョウスイドウ</t>
    </rPh>
    <rPh sb="3" eb="5">
      <t>ジギョウ</t>
    </rPh>
    <rPh sb="5" eb="6">
      <t>サイ</t>
    </rPh>
    <phoneticPr fontId="2"/>
  </si>
  <si>
    <t>一般会計歳入歳出予算および決算</t>
    <rPh sb="0" eb="2">
      <t>イッパン</t>
    </rPh>
    <rPh sb="2" eb="4">
      <t>カイケイ</t>
    </rPh>
    <rPh sb="4" eb="6">
      <t>サイニュウ</t>
    </rPh>
    <rPh sb="6" eb="8">
      <t>サイシュツ</t>
    </rPh>
    <rPh sb="8" eb="10">
      <t>ヨサン</t>
    </rPh>
    <rPh sb="13" eb="15">
      <t>ケッサン</t>
    </rPh>
    <phoneticPr fontId="2"/>
  </si>
  <si>
    <t>水道事業会計歳入歳出予算および決算</t>
    <rPh sb="0" eb="2">
      <t>スイドウ</t>
    </rPh>
    <rPh sb="2" eb="4">
      <t>ジギョウ</t>
    </rPh>
    <rPh sb="4" eb="6">
      <t>カイケイ</t>
    </rPh>
    <rPh sb="6" eb="8">
      <t>サイニュウ</t>
    </rPh>
    <rPh sb="8" eb="10">
      <t>サイシュツ</t>
    </rPh>
    <rPh sb="10" eb="12">
      <t>ヨサン</t>
    </rPh>
    <rPh sb="15" eb="17">
      <t>ケッサン</t>
    </rPh>
    <phoneticPr fontId="2"/>
  </si>
  <si>
    <t>市債借入先別現債高</t>
    <rPh sb="0" eb="2">
      <t>シサイ</t>
    </rPh>
    <rPh sb="2" eb="5">
      <t>カリイレサキ</t>
    </rPh>
    <rPh sb="5" eb="6">
      <t>ベツ</t>
    </rPh>
    <rPh sb="6" eb="7">
      <t>ゲン</t>
    </rPh>
    <rPh sb="7" eb="8">
      <t>ゲンサイ</t>
    </rPh>
    <rPh sb="8" eb="9">
      <t>タカ</t>
    </rPh>
    <phoneticPr fontId="2"/>
  </si>
  <si>
    <t>目的別市債現債高</t>
    <rPh sb="0" eb="3">
      <t>モクテキベツ</t>
    </rPh>
    <rPh sb="3" eb="5">
      <t>シサイ</t>
    </rPh>
    <rPh sb="5" eb="6">
      <t>ゲン</t>
    </rPh>
    <rPh sb="6" eb="7">
      <t>ゲンサイ</t>
    </rPh>
    <rPh sb="7" eb="8">
      <t>タカ</t>
    </rPh>
    <phoneticPr fontId="2"/>
  </si>
  <si>
    <t>市営競輪売上状況</t>
    <rPh sb="0" eb="2">
      <t>シエイ</t>
    </rPh>
    <rPh sb="2" eb="4">
      <t>ケイリン</t>
    </rPh>
    <rPh sb="4" eb="6">
      <t>ウリアゲ</t>
    </rPh>
    <rPh sb="6" eb="8">
      <t>ジョウキョウ</t>
    </rPh>
    <phoneticPr fontId="2"/>
  </si>
  <si>
    <t>一般会計財源別年度比較表</t>
    <rPh sb="0" eb="2">
      <t>イッパン</t>
    </rPh>
    <rPh sb="2" eb="4">
      <t>カイケイ</t>
    </rPh>
    <rPh sb="4" eb="6">
      <t>ザイゲン</t>
    </rPh>
    <rPh sb="6" eb="7">
      <t>ベツ</t>
    </rPh>
    <rPh sb="7" eb="9">
      <t>ネンド</t>
    </rPh>
    <rPh sb="9" eb="11">
      <t>ヒカク</t>
    </rPh>
    <rPh sb="11" eb="12">
      <t>ヒョウ</t>
    </rPh>
    <phoneticPr fontId="2"/>
  </si>
  <si>
    <t>決算額の推移</t>
    <rPh sb="0" eb="1">
      <t>ケツ</t>
    </rPh>
    <rPh sb="1" eb="2">
      <t>ザン</t>
    </rPh>
    <rPh sb="2" eb="3">
      <t>ガク</t>
    </rPh>
    <rPh sb="4" eb="6">
      <t>スイイ</t>
    </rPh>
    <phoneticPr fontId="2"/>
  </si>
  <si>
    <t>市有財産調べ</t>
    <rPh sb="0" eb="1">
      <t>シ</t>
    </rPh>
    <rPh sb="1" eb="2">
      <t>ユウ</t>
    </rPh>
    <rPh sb="2" eb="3">
      <t>ザイ</t>
    </rPh>
    <rPh sb="3" eb="4">
      <t>サン</t>
    </rPh>
    <rPh sb="4" eb="5">
      <t>シラ</t>
    </rPh>
    <phoneticPr fontId="2"/>
  </si>
  <si>
    <t>財政</t>
    <rPh sb="0" eb="1">
      <t>ザイ</t>
    </rPh>
    <phoneticPr fontId="2"/>
  </si>
  <si>
    <t>－</t>
  </si>
  <si>
    <t>（単位 ： 千円 ・ 人）</t>
  </si>
  <si>
    <t>開　催　日　数</t>
  </si>
  <si>
    <t>入　場　者　数</t>
  </si>
  <si>
    <t>売　 上 　高</t>
  </si>
  <si>
    <t>売　上　累　計</t>
  </si>
  <si>
    <t>平成</t>
  </si>
  <si>
    <t>１</t>
  </si>
  <si>
    <t>０</t>
  </si>
  <si>
    <t>２</t>
  </si>
  <si>
    <t>月</t>
  </si>
  <si>
    <t>５</t>
  </si>
  <si>
    <t>６</t>
  </si>
  <si>
    <t>７</t>
  </si>
  <si>
    <t>８</t>
  </si>
  <si>
    <t>９</t>
  </si>
  <si>
    <t>３</t>
  </si>
  <si>
    <t>当初予算額</t>
  </si>
  <si>
    <t>予備費</t>
  </si>
  <si>
    <t>その他</t>
  </si>
  <si>
    <t>区　　　　　　　分</t>
  </si>
  <si>
    <t>予 算 現 額</t>
  </si>
  <si>
    <t>収益的収入</t>
  </si>
  <si>
    <t>水道事業収益</t>
  </si>
  <si>
    <t>営業収益</t>
  </si>
  <si>
    <t>営業外収益</t>
  </si>
  <si>
    <t>簡易水道事業収益</t>
  </si>
  <si>
    <t>収益的支出</t>
  </si>
  <si>
    <t>水道事業費</t>
  </si>
  <si>
    <t>営業費用</t>
  </si>
  <si>
    <t>営業外費用</t>
  </si>
  <si>
    <t>特別損失</t>
  </si>
  <si>
    <t>簡易水道事業費</t>
  </si>
  <si>
    <t>資本的収入</t>
  </si>
  <si>
    <t>企業債</t>
  </si>
  <si>
    <t>工事負担金</t>
  </si>
  <si>
    <t>固定資産売却代金</t>
  </si>
  <si>
    <t>その他資本的収入</t>
  </si>
  <si>
    <t>資本的支出</t>
  </si>
  <si>
    <t>建設改良費</t>
  </si>
  <si>
    <t>資料 … 水道局</t>
  </si>
  <si>
    <t>種　　　　　　　別</t>
  </si>
  <si>
    <t>歳　　　入</t>
  </si>
  <si>
    <t>前年対比率</t>
  </si>
  <si>
    <t>歳　　　出</t>
  </si>
  <si>
    <t>差　　　引</t>
  </si>
  <si>
    <t>特別会計</t>
  </si>
  <si>
    <t>国民健康保険事業</t>
  </si>
  <si>
    <t>競輪事業</t>
  </si>
  <si>
    <t>公共用地先行取得事業</t>
  </si>
  <si>
    <t>公共下水道事業</t>
  </si>
  <si>
    <t>地方卸売市場事業</t>
  </si>
  <si>
    <t>水道事業会計</t>
  </si>
  <si>
    <t>歳入総額</t>
  </si>
  <si>
    <t>市税</t>
  </si>
  <si>
    <t>地方譲与税</t>
  </si>
  <si>
    <t>利子割交付金</t>
  </si>
  <si>
    <t>地方消費税交付金</t>
  </si>
  <si>
    <t>ゴルフ場利用税交付金</t>
  </si>
  <si>
    <t>特別地方消費税交付金</t>
  </si>
  <si>
    <t>自動車取得税交付金</t>
  </si>
  <si>
    <t>国有提供施設等所在市町村助成交付金</t>
  </si>
  <si>
    <t>地方特例交付金</t>
  </si>
  <si>
    <t>地方交付税</t>
  </si>
  <si>
    <t>交通安全対策特別交付金</t>
  </si>
  <si>
    <t>分担金及び負担金</t>
  </si>
  <si>
    <t>使用料及び手数料</t>
  </si>
  <si>
    <t>国庫支出金</t>
  </si>
  <si>
    <t>県支出金</t>
  </si>
  <si>
    <t>財産収入</t>
  </si>
  <si>
    <t>繰入金</t>
  </si>
  <si>
    <t>市債</t>
  </si>
  <si>
    <t>歳出総額</t>
  </si>
  <si>
    <t>議会費</t>
  </si>
  <si>
    <t>総務費</t>
  </si>
  <si>
    <t>民生費</t>
  </si>
  <si>
    <t>衛生費</t>
  </si>
  <si>
    <t>労働費</t>
  </si>
  <si>
    <t>商工費</t>
  </si>
  <si>
    <t>観光費</t>
  </si>
  <si>
    <t>土木費</t>
  </si>
  <si>
    <t>消防費</t>
  </si>
  <si>
    <t>教育費</t>
  </si>
  <si>
    <t>災害復旧費</t>
  </si>
  <si>
    <t>公債費</t>
  </si>
  <si>
    <t>諸支出金</t>
  </si>
  <si>
    <t>借　　入　　先　　別</t>
  </si>
  <si>
    <t>総額</t>
    <rPh sb="0" eb="2">
      <t>ソウガク</t>
    </rPh>
    <phoneticPr fontId="2"/>
  </si>
  <si>
    <t>総務債</t>
    <rPh sb="0" eb="2">
      <t>ソウム</t>
    </rPh>
    <rPh sb="2" eb="3">
      <t>サイ</t>
    </rPh>
    <phoneticPr fontId="2"/>
  </si>
  <si>
    <t>民生債</t>
    <rPh sb="0" eb="2">
      <t>ミンセイ</t>
    </rPh>
    <rPh sb="2" eb="3">
      <t>サイ</t>
    </rPh>
    <phoneticPr fontId="2"/>
  </si>
  <si>
    <t>衛生債</t>
    <rPh sb="0" eb="2">
      <t>エイセイ</t>
    </rPh>
    <rPh sb="2" eb="3">
      <t>サイ</t>
    </rPh>
    <phoneticPr fontId="2"/>
  </si>
  <si>
    <t>労働債</t>
    <rPh sb="0" eb="2">
      <t>ロウドウ</t>
    </rPh>
    <rPh sb="2" eb="3">
      <t>サイ</t>
    </rPh>
    <phoneticPr fontId="2"/>
  </si>
  <si>
    <t>商工債</t>
    <rPh sb="0" eb="2">
      <t>ショウコウ</t>
    </rPh>
    <rPh sb="2" eb="3">
      <t>サイ</t>
    </rPh>
    <phoneticPr fontId="2"/>
  </si>
  <si>
    <t>観光債</t>
    <rPh sb="0" eb="2">
      <t>カンコウ</t>
    </rPh>
    <rPh sb="2" eb="3">
      <t>サイ</t>
    </rPh>
    <phoneticPr fontId="2"/>
  </si>
  <si>
    <t>土木債</t>
    <rPh sb="0" eb="2">
      <t>ドボク</t>
    </rPh>
    <rPh sb="2" eb="3">
      <t>サイ</t>
    </rPh>
    <phoneticPr fontId="2"/>
  </si>
  <si>
    <t>公営住宅債</t>
    <rPh sb="0" eb="2">
      <t>コウエイ</t>
    </rPh>
    <rPh sb="2" eb="4">
      <t>ジュウタク</t>
    </rPh>
    <rPh sb="4" eb="5">
      <t>サイ</t>
    </rPh>
    <phoneticPr fontId="2"/>
  </si>
  <si>
    <t>消防債</t>
    <rPh sb="0" eb="2">
      <t>ショウボウ</t>
    </rPh>
    <rPh sb="2" eb="3">
      <t>サイ</t>
    </rPh>
    <phoneticPr fontId="2"/>
  </si>
  <si>
    <t>教育債</t>
    <rPh sb="0" eb="2">
      <t>キョウイク</t>
    </rPh>
    <rPh sb="2" eb="3">
      <t>サイ</t>
    </rPh>
    <phoneticPr fontId="2"/>
  </si>
  <si>
    <t>災害復旧債</t>
    <rPh sb="0" eb="2">
      <t>サイガイ</t>
    </rPh>
    <rPh sb="2" eb="4">
      <t>フッキュウ</t>
    </rPh>
    <rPh sb="4" eb="5">
      <t>サイ</t>
    </rPh>
    <phoneticPr fontId="2"/>
  </si>
  <si>
    <t>市民税減税補てん債</t>
    <rPh sb="0" eb="3">
      <t>シミンゼイ</t>
    </rPh>
    <rPh sb="3" eb="5">
      <t>ゲンゼイ</t>
    </rPh>
    <rPh sb="5" eb="6">
      <t>ホテン</t>
    </rPh>
    <rPh sb="8" eb="9">
      <t>サイ</t>
    </rPh>
    <phoneticPr fontId="2"/>
  </si>
  <si>
    <t>臨時税収補てん債</t>
    <rPh sb="0" eb="2">
      <t>リンジ</t>
    </rPh>
    <rPh sb="2" eb="4">
      <t>ゼイシュウ</t>
    </rPh>
    <rPh sb="4" eb="5">
      <t>ホテン</t>
    </rPh>
    <rPh sb="7" eb="8">
      <t>サイ</t>
    </rPh>
    <phoneticPr fontId="2"/>
  </si>
  <si>
    <t>臨時財政対策債</t>
    <rPh sb="0" eb="2">
      <t>リンジ</t>
    </rPh>
    <rPh sb="2" eb="4">
      <t>ザイセイ</t>
    </rPh>
    <rPh sb="4" eb="6">
      <t>タイサクヒ</t>
    </rPh>
    <rPh sb="6" eb="7">
      <t>サイ</t>
    </rPh>
    <phoneticPr fontId="2"/>
  </si>
  <si>
    <t>特別会計</t>
    <rPh sb="0" eb="2">
      <t>トクベツ</t>
    </rPh>
    <rPh sb="2" eb="4">
      <t>カイケイ</t>
    </rPh>
    <phoneticPr fontId="2"/>
  </si>
  <si>
    <t>公共下水道事業債</t>
    <rPh sb="0" eb="2">
      <t>コウキョウ</t>
    </rPh>
    <rPh sb="2" eb="5">
      <t>ゲスイドウ</t>
    </rPh>
    <rPh sb="5" eb="7">
      <t>ジギョウ</t>
    </rPh>
    <rPh sb="7" eb="8">
      <t>サイ</t>
    </rPh>
    <phoneticPr fontId="2"/>
  </si>
  <si>
    <t>（１）　　自主財源および依存財源別年度比較表</t>
  </si>
  <si>
    <t>自主財源</t>
  </si>
  <si>
    <t>依存財源</t>
  </si>
  <si>
    <t>特定財源</t>
  </si>
  <si>
    <t>一般財源</t>
  </si>
  <si>
    <t>区　　　　　　　　　　　分</t>
  </si>
  <si>
    <t>決算年度中増減高</t>
  </si>
  <si>
    <t>決算年度末現在高</t>
  </si>
  <si>
    <t>財政調整基金</t>
  </si>
  <si>
    <t>（現金）</t>
  </si>
  <si>
    <t>減債基金</t>
  </si>
  <si>
    <t>〃</t>
  </si>
  <si>
    <t>（有価証券）</t>
  </si>
  <si>
    <t>福祉振興基金</t>
  </si>
  <si>
    <t>防火基金</t>
  </si>
  <si>
    <t>競輪事業基金</t>
  </si>
  <si>
    <t>土地開発基金</t>
  </si>
  <si>
    <t>（土地）</t>
  </si>
  <si>
    <t>下水道整備促進基金</t>
  </si>
  <si>
    <t>ふるさと水と土保全基金</t>
  </si>
  <si>
    <t>普　　　　　　通　　　　　　財　　　　　　産</t>
  </si>
  <si>
    <t>行　　　　　　政　　　　　　財　　　　　　産</t>
  </si>
  <si>
    <t>区　　　　　　分</t>
  </si>
  <si>
    <t>面　　　　　　積</t>
  </si>
  <si>
    <t>総数</t>
  </si>
  <si>
    <t>山林</t>
  </si>
  <si>
    <t>本庁舎敷地</t>
  </si>
  <si>
    <t>原野</t>
  </si>
  <si>
    <t>消防施設用地</t>
  </si>
  <si>
    <t>宅地</t>
  </si>
  <si>
    <t>学校用地</t>
  </si>
  <si>
    <t>鉱泉地</t>
  </si>
  <si>
    <t>公営住宅用地</t>
  </si>
  <si>
    <t>池沼</t>
  </si>
  <si>
    <t>公園用地</t>
  </si>
  <si>
    <t>墓地</t>
  </si>
  <si>
    <t>特別会計分</t>
  </si>
  <si>
    <t>（３）　　建　　　　　　　　　　　　　　　 物</t>
  </si>
  <si>
    <t>種　　　　　　別</t>
  </si>
  <si>
    <t>公園建物</t>
  </si>
  <si>
    <t>本庁舎</t>
  </si>
  <si>
    <t>消防建物</t>
  </si>
  <si>
    <t>学校建物</t>
  </si>
  <si>
    <t>普通財産建物</t>
  </si>
  <si>
    <t>公営住宅</t>
  </si>
  <si>
    <t>（単位 ： ha ・ ％）</t>
  </si>
  <si>
    <t>樹　　　　　種</t>
  </si>
  <si>
    <t>総　　数</t>
  </si>
  <si>
    <t>杉</t>
  </si>
  <si>
    <t>檜</t>
  </si>
  <si>
    <t>松</t>
  </si>
  <si>
    <t>く ぬ ぎ</t>
  </si>
  <si>
    <t>竹　　林</t>
  </si>
  <si>
    <t>そ の 他</t>
  </si>
  <si>
    <t>面　　　　 積</t>
  </si>
  <si>
    <t>比　　　　 率</t>
  </si>
  <si>
    <t>資料 … 農林水産課</t>
  </si>
  <si>
    <t>財政融資資金</t>
    <rPh sb="0" eb="2">
      <t>ザイセイ</t>
    </rPh>
    <rPh sb="2" eb="4">
      <t>ユウシ</t>
    </rPh>
    <rPh sb="4" eb="6">
      <t>シキン</t>
    </rPh>
    <phoneticPr fontId="2"/>
  </si>
  <si>
    <t>介護保険給付費準備基金</t>
  </si>
  <si>
    <t>国県補助金</t>
  </si>
  <si>
    <t>配当割交付金</t>
  </si>
  <si>
    <t>株式等譲渡所得割交付金</t>
  </si>
  <si>
    <t>介護保険事業</t>
  </si>
  <si>
    <t>財政融資資金</t>
  </si>
  <si>
    <t>大分県</t>
  </si>
  <si>
    <t>市中銀行</t>
  </si>
  <si>
    <t>市町村振興協会</t>
  </si>
  <si>
    <t>全国市有物件災害共済会</t>
  </si>
  <si>
    <t>保険会社</t>
  </si>
  <si>
    <t>上水道事業</t>
  </si>
  <si>
    <t>職員退職手当基金</t>
    <rPh sb="0" eb="2">
      <t>ショクイン</t>
    </rPh>
    <rPh sb="2" eb="4">
      <t>タイショク</t>
    </rPh>
    <rPh sb="4" eb="6">
      <t>テアテ</t>
    </rPh>
    <rPh sb="6" eb="8">
      <t>キキン</t>
    </rPh>
    <phoneticPr fontId="9"/>
  </si>
  <si>
    <t>配当割交付金</t>
    <rPh sb="0" eb="2">
      <t>ハイトウ</t>
    </rPh>
    <rPh sb="2" eb="3">
      <t>ワリ</t>
    </rPh>
    <rPh sb="3" eb="6">
      <t>コウフキン</t>
    </rPh>
    <phoneticPr fontId="9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</si>
  <si>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9"/>
  </si>
  <si>
    <t>国県補助金精算金</t>
    <rPh sb="0" eb="1">
      <t>クニ</t>
    </rPh>
    <rPh sb="1" eb="2">
      <t>ケン</t>
    </rPh>
    <rPh sb="2" eb="5">
      <t>ホジョキン</t>
    </rPh>
    <rPh sb="5" eb="8">
      <t>セイサンキン</t>
    </rPh>
    <phoneticPr fontId="11"/>
  </si>
  <si>
    <t>一般・特別会計</t>
    <rPh sb="0" eb="2">
      <t>イッパン</t>
    </rPh>
    <rPh sb="3" eb="5">
      <t>トクベツ</t>
    </rPh>
    <rPh sb="5" eb="7">
      <t>カイケイ</t>
    </rPh>
    <phoneticPr fontId="9"/>
  </si>
  <si>
    <t>水道事業会計</t>
    <rPh sb="0" eb="2">
      <t>スイドウ</t>
    </rPh>
    <rPh sb="2" eb="4">
      <t>ジギョウ</t>
    </rPh>
    <rPh sb="4" eb="6">
      <t>カイケイ</t>
    </rPh>
    <phoneticPr fontId="2"/>
  </si>
  <si>
    <t>年</t>
    <rPh sb="0" eb="1">
      <t>ネン</t>
    </rPh>
    <phoneticPr fontId="4"/>
  </si>
  <si>
    <t>農林水産業費</t>
    <rPh sb="4" eb="5">
      <t>ギョウ</t>
    </rPh>
    <phoneticPr fontId="9"/>
  </si>
  <si>
    <t>農林水産業債</t>
    <rPh sb="0" eb="4">
      <t>ノウリンスイサン</t>
    </rPh>
    <rPh sb="4" eb="5">
      <t>ギョウ</t>
    </rPh>
    <rPh sb="5" eb="6">
      <t>サイ</t>
    </rPh>
    <phoneticPr fontId="2"/>
  </si>
  <si>
    <t>１．</t>
    <phoneticPr fontId="2"/>
  </si>
  <si>
    <t>２．</t>
  </si>
  <si>
    <t>３．</t>
  </si>
  <si>
    <t>４．</t>
  </si>
  <si>
    <t>５．</t>
  </si>
  <si>
    <t>６．</t>
  </si>
  <si>
    <t>７．</t>
  </si>
  <si>
    <t>８．</t>
  </si>
  <si>
    <t>退職手当債</t>
    <rPh sb="0" eb="2">
      <t>タイショク</t>
    </rPh>
    <rPh sb="2" eb="4">
      <t>テアテ</t>
    </rPh>
    <rPh sb="4" eb="5">
      <t>サイ</t>
    </rPh>
    <phoneticPr fontId="6"/>
  </si>
  <si>
    <t>減収補てん債</t>
    <rPh sb="0" eb="2">
      <t>ゲンシュウ</t>
    </rPh>
    <rPh sb="2" eb="3">
      <t>ホ</t>
    </rPh>
    <rPh sb="5" eb="6">
      <t>サイ</t>
    </rPh>
    <phoneticPr fontId="6"/>
  </si>
  <si>
    <t>前年度末現在高</t>
  </si>
  <si>
    <t>ｺﾝﾍﾞﾝｼｮﾝ振興基金</t>
    <rPh sb="8" eb="10">
      <t>シンコウ</t>
    </rPh>
    <rPh sb="10" eb="12">
      <t>キキン</t>
    </rPh>
    <phoneticPr fontId="9"/>
  </si>
  <si>
    <t>後期高齢者医療</t>
    <rPh sb="0" eb="2">
      <t>コウキ</t>
    </rPh>
    <rPh sb="2" eb="5">
      <t>コウレイシャ</t>
    </rPh>
    <rPh sb="5" eb="7">
      <t>イリョウ</t>
    </rPh>
    <phoneticPr fontId="9"/>
  </si>
  <si>
    <t>旧簡易生命保険資金</t>
    <rPh sb="0" eb="1">
      <t>キュウ</t>
    </rPh>
    <phoneticPr fontId="10"/>
  </si>
  <si>
    <t>旧郵便貯金資金</t>
    <rPh sb="0" eb="1">
      <t>キュウ</t>
    </rPh>
    <phoneticPr fontId="10"/>
  </si>
  <si>
    <t>湯のまち別府ふるさと応援基金</t>
    <rPh sb="0" eb="1">
      <t>ユ</t>
    </rPh>
    <rPh sb="4" eb="6">
      <t>ベップ</t>
    </rPh>
    <rPh sb="10" eb="12">
      <t>オウエン</t>
    </rPh>
    <rPh sb="12" eb="14">
      <t>キキン</t>
    </rPh>
    <phoneticPr fontId="9"/>
  </si>
  <si>
    <t>予備費</t>
    <rPh sb="0" eb="3">
      <t>ヨビヒ</t>
    </rPh>
    <phoneticPr fontId="4"/>
  </si>
  <si>
    <t>１９．  財　　政</t>
  </si>
  <si>
    <t>ONSENツーリズム推進基金</t>
    <rPh sb="10" eb="12">
      <t>スイシン</t>
    </rPh>
    <rPh sb="12" eb="14">
      <t>キキン</t>
    </rPh>
    <phoneticPr fontId="9"/>
  </si>
  <si>
    <t>-</t>
    <phoneticPr fontId="2"/>
  </si>
  <si>
    <t>-</t>
  </si>
  <si>
    <t>公共施設再編整備基金</t>
    <rPh sb="0" eb="2">
      <t>コウキョウ</t>
    </rPh>
    <rPh sb="2" eb="4">
      <t>シセツ</t>
    </rPh>
    <rPh sb="4" eb="6">
      <t>サイヘン</t>
    </rPh>
    <rPh sb="6" eb="8">
      <t>セイビ</t>
    </rPh>
    <phoneticPr fontId="9"/>
  </si>
  <si>
    <t>競輪施設整備基金</t>
    <rPh sb="0" eb="2">
      <t>ケイリン</t>
    </rPh>
    <rPh sb="2" eb="4">
      <t>シセツ</t>
    </rPh>
    <rPh sb="4" eb="6">
      <t>セイビ</t>
    </rPh>
    <rPh sb="6" eb="8">
      <t>キキン</t>
    </rPh>
    <phoneticPr fontId="9"/>
  </si>
  <si>
    <t>（単位 ： ㎡）</t>
  </si>
  <si>
    <t>平成２８年</t>
    <rPh sb="0" eb="2">
      <t>ヘイセイ</t>
    </rPh>
    <rPh sb="4" eb="5">
      <t>ネン</t>
    </rPh>
    <phoneticPr fontId="2"/>
  </si>
  <si>
    <t>－</t>
    <phoneticPr fontId="2"/>
  </si>
  <si>
    <t>６．　　市　　営　　競　　輪　　売　　上　　状　　況</t>
    <phoneticPr fontId="2"/>
  </si>
  <si>
    <t>年　度　 ・ 　月</t>
    <phoneticPr fontId="2"/>
  </si>
  <si>
    <t>２</t>
    <phoneticPr fontId="4"/>
  </si>
  <si>
    <t>６</t>
    <phoneticPr fontId="4"/>
  </si>
  <si>
    <t>７</t>
    <phoneticPr fontId="4"/>
  </si>
  <si>
    <t>８</t>
    <phoneticPr fontId="4"/>
  </si>
  <si>
    <t>４</t>
    <phoneticPr fontId="4"/>
  </si>
  <si>
    <t>◎</t>
    <phoneticPr fontId="2"/>
  </si>
  <si>
    <t>平成２９年</t>
    <rPh sb="0" eb="2">
      <t>ヘイセイ</t>
    </rPh>
    <rPh sb="4" eb="5">
      <t>ネン</t>
    </rPh>
    <phoneticPr fontId="2"/>
  </si>
  <si>
    <t>※ ◎は記念競輪を含む。</t>
    <phoneticPr fontId="2"/>
  </si>
  <si>
    <t>資料 … 公営競技事務所</t>
    <rPh sb="5" eb="7">
      <t>コウエイ</t>
    </rPh>
    <rPh sb="7" eb="9">
      <t>キョウギ</t>
    </rPh>
    <rPh sb="9" eb="11">
      <t>ジム</t>
    </rPh>
    <rPh sb="11" eb="12">
      <t>ショ</t>
    </rPh>
    <phoneticPr fontId="2"/>
  </si>
  <si>
    <t>－</t>
    <phoneticPr fontId="2"/>
  </si>
  <si>
    <t>平成２７年度</t>
    <rPh sb="0" eb="6">
      <t>７</t>
    </rPh>
    <phoneticPr fontId="9"/>
  </si>
  <si>
    <t>平成２８年度</t>
    <rPh sb="0" eb="2">
      <t>ヘイセイ</t>
    </rPh>
    <rPh sb="4" eb="6">
      <t>ネンド</t>
    </rPh>
    <phoneticPr fontId="9"/>
  </si>
  <si>
    <t>３．　　水 道 事 業 会 計 歳 入 歳 出 予 算 お よ び 決 算</t>
    <phoneticPr fontId="4"/>
  </si>
  <si>
    <t>平　　成　　２１　  年　　度</t>
    <phoneticPr fontId="11"/>
  </si>
  <si>
    <t>平　　成　　２７ 年　　度</t>
    <phoneticPr fontId="11"/>
  </si>
  <si>
    <t>平　　成　　２８ 年　　度</t>
    <phoneticPr fontId="11"/>
  </si>
  <si>
    <t>平成２９年度</t>
    <phoneticPr fontId="11"/>
  </si>
  <si>
    <t>当初予算額</t>
    <phoneticPr fontId="2"/>
  </si>
  <si>
    <t>特別収益</t>
  </si>
  <si>
    <t>－</t>
    <phoneticPr fontId="2"/>
  </si>
  <si>
    <t>－</t>
    <phoneticPr fontId="4"/>
  </si>
  <si>
    <t>－</t>
    <phoneticPr fontId="2"/>
  </si>
  <si>
    <t>－</t>
    <phoneticPr fontId="2"/>
  </si>
  <si>
    <t>－</t>
    <phoneticPr fontId="4"/>
  </si>
  <si>
    <t>－</t>
    <phoneticPr fontId="2"/>
  </si>
  <si>
    <t>－</t>
    <phoneticPr fontId="2"/>
  </si>
  <si>
    <t>企業債償還金</t>
    <phoneticPr fontId="11"/>
  </si>
  <si>
    <t>一般会計</t>
    <phoneticPr fontId="2"/>
  </si>
  <si>
    <t>地方公営企業等金融機構資金</t>
    <rPh sb="0" eb="2">
      <t>チホウ</t>
    </rPh>
    <rPh sb="6" eb="7">
      <t>トウ</t>
    </rPh>
    <rPh sb="9" eb="11">
      <t>キコウ</t>
    </rPh>
    <rPh sb="11" eb="13">
      <t>シキン</t>
    </rPh>
    <phoneticPr fontId="10"/>
  </si>
  <si>
    <t>-</t>
    <phoneticPr fontId="10"/>
  </si>
  <si>
    <t>都市職員共済組合</t>
    <phoneticPr fontId="10"/>
  </si>
  <si>
    <t>（４）　　市　　　　　　　有　　　　　　　林</t>
    <phoneticPr fontId="9"/>
  </si>
  <si>
    <t>平成29年4月1日現在</t>
    <rPh sb="0" eb="2">
      <t>ヘイセイ</t>
    </rPh>
    <rPh sb="4" eb="5">
      <t>ネン</t>
    </rPh>
    <phoneticPr fontId="7"/>
  </si>
  <si>
    <t>（２）　　土　　　　　　　　　　　　　　　 地</t>
  </si>
  <si>
    <t>（単位 ： ㎡）</t>
    <phoneticPr fontId="2"/>
  </si>
  <si>
    <t>107.0</t>
    <phoneticPr fontId="2"/>
  </si>
  <si>
    <t>106.5</t>
    <phoneticPr fontId="2"/>
  </si>
  <si>
    <t>103.4</t>
    <phoneticPr fontId="2"/>
  </si>
  <si>
    <t>101.9</t>
    <phoneticPr fontId="2"/>
  </si>
  <si>
    <t>110.8</t>
    <phoneticPr fontId="2"/>
  </si>
  <si>
    <t>111.3</t>
    <phoneticPr fontId="2"/>
  </si>
  <si>
    <t>117.4</t>
    <phoneticPr fontId="2"/>
  </si>
  <si>
    <t>117.0</t>
    <phoneticPr fontId="2"/>
  </si>
  <si>
    <t>118.6</t>
    <phoneticPr fontId="2"/>
  </si>
  <si>
    <t>120.8</t>
    <phoneticPr fontId="2"/>
  </si>
  <si>
    <t>-</t>
    <phoneticPr fontId="2"/>
  </si>
  <si>
    <t>85.5</t>
    <phoneticPr fontId="2"/>
  </si>
  <si>
    <t>87.4</t>
    <phoneticPr fontId="2"/>
  </si>
  <si>
    <t>80.0</t>
    <phoneticPr fontId="2"/>
  </si>
  <si>
    <t>77.8</t>
    <phoneticPr fontId="2"/>
  </si>
  <si>
    <t>99.9</t>
    <phoneticPr fontId="2"/>
  </si>
  <si>
    <t>99.3</t>
    <phoneticPr fontId="2"/>
  </si>
  <si>
    <t>100.0</t>
    <phoneticPr fontId="2"/>
  </si>
  <si>
    <t>99.2</t>
    <phoneticPr fontId="2"/>
  </si>
  <si>
    <t>79.4</t>
    <phoneticPr fontId="2"/>
  </si>
  <si>
    <t>２．　　一 般 会 計 歳 入 歳 出 予 算 お よ び 決 算</t>
    <phoneticPr fontId="9"/>
  </si>
  <si>
    <t>平　　成　　２７　年　　度</t>
    <phoneticPr fontId="9"/>
  </si>
  <si>
    <t>平　　成　　２８　年　　度</t>
    <phoneticPr fontId="9"/>
  </si>
  <si>
    <t>平成２９年度</t>
    <phoneticPr fontId="9"/>
  </si>
  <si>
    <t>予 算 現 額</t>
    <phoneticPr fontId="9"/>
  </si>
  <si>
    <t>-</t>
    <phoneticPr fontId="2"/>
  </si>
  <si>
    <t>５．　　目　　的　　別　　市　　債　　現　　債　　高</t>
    <phoneticPr fontId="2"/>
  </si>
  <si>
    <t>平 成 ２６ 年 度</t>
    <phoneticPr fontId="2"/>
  </si>
  <si>
    <t>平 成 ２７ 年 度</t>
  </si>
  <si>
    <t>平 成 ２８ 年 度</t>
  </si>
  <si>
    <t>７．　　一　般　会　計　財　源　別　年　度　比　較　表</t>
    <phoneticPr fontId="9"/>
  </si>
  <si>
    <t>平　 成 　２６　 年　 度</t>
    <phoneticPr fontId="9"/>
  </si>
  <si>
    <t>平　 成 　２７　 年　 度</t>
  </si>
  <si>
    <t>平　 成 　２８　 年　 度</t>
  </si>
  <si>
    <t>-</t>
    <phoneticPr fontId="9"/>
  </si>
  <si>
    <t>-</t>
    <phoneticPr fontId="2"/>
  </si>
  <si>
    <t>（２）　　特定財源および一般財源別年度比較表</t>
    <phoneticPr fontId="9"/>
  </si>
  <si>
    <t>平　 成 ２６　 年　 度</t>
    <phoneticPr fontId="9"/>
  </si>
  <si>
    <t>平　 成 ２７　 年　 度</t>
  </si>
  <si>
    <t>平　 成 ２８　 年　 度</t>
  </si>
  <si>
    <t>－</t>
    <phoneticPr fontId="9"/>
  </si>
  <si>
    <t>－</t>
    <phoneticPr fontId="2"/>
  </si>
  <si>
    <t>-</t>
    <phoneticPr fontId="2"/>
  </si>
  <si>
    <t>資料 … 財   政   課</t>
    <rPh sb="5" eb="6">
      <t>ザイ</t>
    </rPh>
    <rPh sb="9" eb="10">
      <t>セイ</t>
    </rPh>
    <rPh sb="13" eb="14">
      <t>カ</t>
    </rPh>
    <phoneticPr fontId="9"/>
  </si>
  <si>
    <t>８．　　市　　有　　財　　産　　調　　べ</t>
    <phoneticPr fontId="9"/>
  </si>
  <si>
    <t>（単位 ： 千円）</t>
    <phoneticPr fontId="9"/>
  </si>
  <si>
    <t>平成２９年３月末日現在</t>
    <rPh sb="0" eb="2">
      <t>ヘイセイ</t>
    </rPh>
    <rPh sb="4" eb="5">
      <t>ネン</t>
    </rPh>
    <rPh sb="6" eb="7">
      <t>ガツ</t>
    </rPh>
    <rPh sb="7" eb="8">
      <t>マツ</t>
    </rPh>
    <rPh sb="8" eb="9">
      <t>ジツ</t>
    </rPh>
    <rPh sb="9" eb="11">
      <t>ゲンザイ</t>
    </rPh>
    <phoneticPr fontId="9"/>
  </si>
  <si>
    <t>スポーツ振興基金</t>
    <phoneticPr fontId="9"/>
  </si>
  <si>
    <t>国民健康保険基金</t>
    <phoneticPr fontId="9"/>
  </si>
  <si>
    <t>資料 …財   政   課</t>
    <rPh sb="4" eb="5">
      <t>ザイ</t>
    </rPh>
    <rPh sb="8" eb="9">
      <t>セイ</t>
    </rPh>
    <rPh sb="12" eb="13">
      <t>カ</t>
    </rPh>
    <phoneticPr fontId="9"/>
  </si>
  <si>
    <t>４．　　市　 債　 借　 入　 先　 別　 現　 債　 高</t>
    <phoneticPr fontId="10"/>
  </si>
  <si>
    <t>平 成 ２６年 度</t>
    <phoneticPr fontId="10"/>
  </si>
  <si>
    <t>平 成 ２７年 度</t>
    <phoneticPr fontId="10"/>
  </si>
  <si>
    <t>平 成 ２８年 度</t>
  </si>
  <si>
    <t>資料 …財政課</t>
    <rPh sb="4" eb="6">
      <t>ザイセイ</t>
    </rPh>
    <rPh sb="6" eb="7">
      <t>カ</t>
    </rPh>
    <phoneticPr fontId="9"/>
  </si>
  <si>
    <t>資料 …財　　政　　課</t>
    <rPh sb="4" eb="5">
      <t>ザイ</t>
    </rPh>
    <rPh sb="7" eb="8">
      <t>セイ</t>
    </rPh>
    <rPh sb="10" eb="11">
      <t>カ</t>
    </rPh>
    <phoneticPr fontId="9"/>
  </si>
  <si>
    <t>水　　道　　局</t>
    <rPh sb="0" eb="1">
      <t>ミズ</t>
    </rPh>
    <rPh sb="3" eb="4">
      <t>ミチ</t>
    </rPh>
    <rPh sb="6" eb="7">
      <t>キョク</t>
    </rPh>
    <phoneticPr fontId="9"/>
  </si>
  <si>
    <t xml:space="preserve"> 　　　水   道   局</t>
    <rPh sb="4" eb="5">
      <t>ミズ</t>
    </rPh>
    <phoneticPr fontId="2"/>
  </si>
  <si>
    <t xml:space="preserve"> 資料…財   政   課</t>
    <rPh sb="1" eb="3">
      <t>シリョウ</t>
    </rPh>
    <rPh sb="4" eb="5">
      <t>ザイ</t>
    </rPh>
    <rPh sb="8" eb="9">
      <t>セイ</t>
    </rPh>
    <rPh sb="12" eb="13">
      <t>カ</t>
    </rPh>
    <phoneticPr fontId="2"/>
  </si>
  <si>
    <t>資料 … 財　　政　　課</t>
    <rPh sb="5" eb="6">
      <t>ザイ</t>
    </rPh>
    <rPh sb="8" eb="9">
      <t>セイ</t>
    </rPh>
    <rPh sb="11" eb="12">
      <t>カ</t>
    </rPh>
    <phoneticPr fontId="2"/>
  </si>
  <si>
    <t>　　　　 水　　道　　局</t>
    <rPh sb="5" eb="6">
      <t>スイ</t>
    </rPh>
    <rPh sb="8" eb="9">
      <t>ミチ</t>
    </rPh>
    <rPh sb="11" eb="12">
      <t>キョク</t>
    </rPh>
    <phoneticPr fontId="2"/>
  </si>
  <si>
    <t>平成27年度</t>
    <rPh sb="0" eb="2">
      <t>ヘイセイ</t>
    </rPh>
    <rPh sb="4" eb="6">
      <t>ネンド</t>
    </rPh>
    <phoneticPr fontId="9"/>
  </si>
  <si>
    <t>資料 … 財政課</t>
    <rPh sb="5" eb="7">
      <t>ザイセイ</t>
    </rPh>
    <rPh sb="7" eb="8">
      <t>カ</t>
    </rPh>
    <phoneticPr fontId="9"/>
  </si>
  <si>
    <t>平成28年度末現在</t>
    <rPh sb="4" eb="7">
      <t>ネンドマツ</t>
    </rPh>
    <phoneticPr fontId="9"/>
  </si>
  <si>
    <t>資料 … 総務課</t>
    <rPh sb="5" eb="7">
      <t>ソウム</t>
    </rPh>
    <rPh sb="7" eb="8">
      <t>カ</t>
    </rPh>
    <phoneticPr fontId="9"/>
  </si>
  <si>
    <t>平成28年度末現在</t>
    <rPh sb="4" eb="5">
      <t>ネン</t>
    </rPh>
    <phoneticPr fontId="9"/>
  </si>
  <si>
    <t>1.　　　決　　　算　　　額　　　の　　　推　　　移</t>
    <rPh sb="5" eb="6">
      <t>ケッ</t>
    </rPh>
    <rPh sb="9" eb="10">
      <t>サン</t>
    </rPh>
    <rPh sb="13" eb="14">
      <t>ガク</t>
    </rPh>
    <rPh sb="21" eb="22">
      <t>スイ</t>
    </rPh>
    <rPh sb="25" eb="26">
      <t>ワタル</t>
    </rPh>
    <phoneticPr fontId="2"/>
  </si>
  <si>
    <t>科　　　　目　　　　名</t>
    <rPh sb="0" eb="1">
      <t>カ</t>
    </rPh>
    <rPh sb="5" eb="6">
      <t>メ</t>
    </rPh>
    <rPh sb="10" eb="11">
      <t>メイ</t>
    </rPh>
    <phoneticPr fontId="2"/>
  </si>
  <si>
    <t>区　　　　　　　　分</t>
    <rPh sb="0" eb="1">
      <t>ク</t>
    </rPh>
    <rPh sb="9" eb="10">
      <t>ブン</t>
    </rPh>
    <phoneticPr fontId="2"/>
  </si>
  <si>
    <t>会　　計　　名</t>
    <rPh sb="0" eb="1">
      <t>カイ</t>
    </rPh>
    <rPh sb="3" eb="4">
      <t>ケイ</t>
    </rPh>
    <rPh sb="6" eb="7">
      <t>メイ</t>
    </rPh>
    <phoneticPr fontId="2"/>
  </si>
  <si>
    <t>会　　　計　　　名</t>
    <rPh sb="0" eb="1">
      <t>カイ</t>
    </rPh>
    <rPh sb="4" eb="5">
      <t>ケイ</t>
    </rPh>
    <rPh sb="8" eb="9">
      <t>メイ</t>
    </rPh>
    <phoneticPr fontId="2"/>
  </si>
  <si>
    <t>（１）　　基　　　　　　　　　　　　　　　 金</t>
    <rPh sb="5" eb="6">
      <t>モト</t>
    </rPh>
    <rPh sb="22" eb="23">
      <t>キン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</si>
</sst>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_);[Red]\(#,##0\)"/>
    <numFmt numFmtId="178" formatCode="#,##0;&quot;△ &quot;#,##0"/>
    <numFmt numFmtId="179" formatCode="#,##0.0;&quot;△ &quot;#,##0.0"/>
    <numFmt numFmtId="180" formatCode="#,##0.00;&quot;△ &quot;#,##0.00"/>
    <numFmt numFmtId="182" formatCode="0.0_ "/>
    <numFmt numFmtId="186" formatCode="0.0%"/>
    <numFmt numFmtId="187" formatCode="0.0"/>
  </numFmts>
  <fonts count="4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trike/>
      <sz val="12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rgb="FF0070C0"/>
      <name val="ＭＳ Ｐゴシック"/>
      <family val="3"/>
      <charset val="128"/>
    </font>
    <font>
      <b/>
      <sz val="12"/>
      <color rgb="FF0070C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20" borderId="1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22" borderId="2" applyNumberFormat="0" applyFon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23" borderId="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23" borderId="9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4" applyNumberFormat="0" applyAlignment="0" applyProtection="0">
      <alignment vertical="center"/>
    </xf>
    <xf numFmtId="0" fontId="8" fillId="0" borderId="0"/>
    <xf numFmtId="0" fontId="30" fillId="4" borderId="0" applyNumberFormat="0" applyBorder="0" applyAlignment="0" applyProtection="0">
      <alignment vertical="center"/>
    </xf>
  </cellStyleXfs>
  <cellXfs count="331">
    <xf numFmtId="0" fontId="0" fillId="0" borderId="0" xfId="0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178" fontId="32" fillId="0" borderId="0" xfId="0" applyNumberFormat="1" applyFont="1" applyFill="1" applyAlignment="1">
      <alignment horizontal="right" vertical="center"/>
    </xf>
    <xf numFmtId="0" fontId="32" fillId="0" borderId="0" xfId="0" applyFont="1" applyFill="1" applyBorder="1" applyAlignment="1">
      <alignment horizontal="left" vertical="center"/>
    </xf>
    <xf numFmtId="0" fontId="11" fillId="0" borderId="0" xfId="0" applyFont="1" applyFill="1" applyAlignment="1" applyProtection="1">
      <alignment horizontal="left" vertical="center"/>
    </xf>
    <xf numFmtId="0" fontId="0" fillId="0" borderId="0" xfId="0" applyFont="1" applyFill="1" applyAlignment="1">
      <alignment horizontal="left" vertical="center"/>
    </xf>
    <xf numFmtId="182" fontId="5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vertical="top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/>
    <xf numFmtId="0" fontId="8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32" fillId="0" borderId="0" xfId="0" applyFont="1" applyFill="1" applyAlignment="1">
      <alignment horizontal="left" vertical="center"/>
    </xf>
    <xf numFmtId="0" fontId="33" fillId="0" borderId="0" xfId="0" applyFont="1" applyFill="1" applyBorder="1" applyAlignment="1">
      <alignment horizontal="center" vertical="center"/>
    </xf>
    <xf numFmtId="182" fontId="7" fillId="0" borderId="0" xfId="0" applyNumberFormat="1" applyFont="1" applyFill="1" applyAlignment="1">
      <alignment vertical="center"/>
    </xf>
    <xf numFmtId="0" fontId="7" fillId="0" borderId="1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center" vertical="center"/>
    </xf>
    <xf numFmtId="178" fontId="5" fillId="0" borderId="11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32" fillId="0" borderId="11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 indent="1"/>
    </xf>
    <xf numFmtId="0" fontId="5" fillId="0" borderId="10" xfId="0" applyFont="1" applyFill="1" applyBorder="1" applyAlignment="1">
      <alignment horizontal="distributed" vertical="center" indent="1"/>
    </xf>
    <xf numFmtId="0" fontId="8" fillId="0" borderId="0" xfId="0" applyFont="1" applyFill="1" applyBorder="1" applyAlignment="1">
      <alignment horizontal="distributed" vertical="center" indent="1"/>
    </xf>
    <xf numFmtId="0" fontId="5" fillId="0" borderId="11" xfId="0" applyFont="1" applyFill="1" applyBorder="1" applyAlignment="1">
      <alignment horizontal="distributed" vertical="center" indent="1"/>
    </xf>
    <xf numFmtId="0" fontId="5" fillId="0" borderId="12" xfId="0" applyFont="1" applyFill="1" applyBorder="1" applyAlignment="1">
      <alignment horizontal="left" vertical="center"/>
    </xf>
    <xf numFmtId="0" fontId="33" fillId="0" borderId="14" xfId="0" applyFont="1" applyFill="1" applyBorder="1" applyAlignment="1">
      <alignment vertical="center"/>
    </xf>
    <xf numFmtId="0" fontId="33" fillId="0" borderId="10" xfId="0" applyFont="1" applyFill="1" applyBorder="1" applyAlignment="1">
      <alignment vertical="center"/>
    </xf>
    <xf numFmtId="0" fontId="32" fillId="0" borderId="15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vertical="center"/>
    </xf>
    <xf numFmtId="0" fontId="32" fillId="0" borderId="16" xfId="0" applyFont="1" applyFill="1" applyBorder="1" applyAlignment="1">
      <alignment horizontal="center" vertical="center"/>
    </xf>
    <xf numFmtId="0" fontId="32" fillId="0" borderId="11" xfId="0" applyFont="1" applyFill="1" applyBorder="1" applyAlignment="1">
      <alignment horizontal="distributed" vertical="center" indent="1"/>
    </xf>
    <xf numFmtId="0" fontId="32" fillId="0" borderId="17" xfId="0" applyFont="1" applyFill="1" applyBorder="1" applyAlignment="1">
      <alignment horizontal="distributed" vertical="center" indent="1"/>
    </xf>
    <xf numFmtId="178" fontId="32" fillId="0" borderId="11" xfId="0" applyNumberFormat="1" applyFont="1" applyFill="1" applyBorder="1" applyAlignment="1">
      <alignment horizontal="right" vertical="center"/>
    </xf>
    <xf numFmtId="49" fontId="32" fillId="0" borderId="0" xfId="0" applyNumberFormat="1" applyFont="1" applyFill="1" applyBorder="1" applyAlignment="1">
      <alignment horizontal="right" vertical="center"/>
    </xf>
    <xf numFmtId="49" fontId="32" fillId="0" borderId="0" xfId="0" applyNumberFormat="1" applyFont="1" applyFill="1" applyBorder="1" applyAlignment="1">
      <alignment horizontal="left" vertical="center"/>
    </xf>
    <xf numFmtId="49" fontId="32" fillId="0" borderId="11" xfId="0" applyNumberFormat="1" applyFont="1" applyFill="1" applyBorder="1" applyAlignment="1">
      <alignment horizontal="right" vertical="center"/>
    </xf>
    <xf numFmtId="49" fontId="32" fillId="0" borderId="11" xfId="0" applyNumberFormat="1" applyFont="1" applyFill="1" applyBorder="1" applyAlignment="1">
      <alignment horizontal="left" vertical="center"/>
    </xf>
    <xf numFmtId="0" fontId="32" fillId="0" borderId="12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distributed" vertical="center"/>
    </xf>
    <xf numFmtId="0" fontId="31" fillId="0" borderId="0" xfId="0" applyFont="1" applyFill="1" applyBorder="1" applyAlignment="1">
      <alignment horizontal="distributed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distributed" vertical="center"/>
    </xf>
    <xf numFmtId="0" fontId="8" fillId="0" borderId="11" xfId="0" applyFont="1" applyFill="1" applyBorder="1" applyAlignment="1">
      <alignment horizontal="distributed" vertical="center"/>
    </xf>
    <xf numFmtId="0" fontId="34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0" fontId="35" fillId="0" borderId="0" xfId="0" applyFont="1" applyFill="1" applyAlignment="1">
      <alignment horizontal="left" vertical="center"/>
    </xf>
    <xf numFmtId="49" fontId="33" fillId="0" borderId="0" xfId="0" applyNumberFormat="1" applyFont="1" applyFill="1" applyBorder="1" applyAlignment="1">
      <alignment horizontal="right" vertical="center"/>
    </xf>
    <xf numFmtId="49" fontId="33" fillId="0" borderId="0" xfId="0" applyNumberFormat="1" applyFont="1" applyFill="1" applyBorder="1" applyAlignment="1">
      <alignment horizontal="left" vertical="center"/>
    </xf>
    <xf numFmtId="0" fontId="33" fillId="0" borderId="0" xfId="0" applyFont="1" applyFill="1" applyAlignment="1">
      <alignment horizontal="center" vertical="center"/>
    </xf>
    <xf numFmtId="0" fontId="8" fillId="0" borderId="10" xfId="0" applyFont="1" applyFill="1" applyBorder="1" applyAlignment="1">
      <alignment horizontal="distributed" vertical="center" indent="1"/>
    </xf>
    <xf numFmtId="176" fontId="32" fillId="0" borderId="0" xfId="0" applyNumberFormat="1" applyFont="1" applyFill="1" applyBorder="1" applyAlignment="1">
      <alignment horizontal="right" vertical="center" indent="1"/>
    </xf>
    <xf numFmtId="0" fontId="32" fillId="0" borderId="10" xfId="0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right" vertical="center"/>
    </xf>
    <xf numFmtId="179" fontId="7" fillId="0" borderId="0" xfId="0" applyNumberFormat="1" applyFont="1" applyFill="1" applyBorder="1" applyAlignment="1">
      <alignment horizontal="right" vertical="center"/>
    </xf>
    <xf numFmtId="178" fontId="5" fillId="0" borderId="15" xfId="0" applyNumberFormat="1" applyFont="1" applyFill="1" applyBorder="1" applyAlignment="1">
      <alignment horizontal="right" vertical="center"/>
    </xf>
    <xf numFmtId="49" fontId="32" fillId="0" borderId="15" xfId="0" applyNumberFormat="1" applyFont="1" applyFill="1" applyBorder="1" applyAlignment="1">
      <alignment horizontal="center" vertical="center"/>
    </xf>
    <xf numFmtId="49" fontId="32" fillId="0" borderId="0" xfId="0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49" fontId="5" fillId="0" borderId="0" xfId="29" applyNumberFormat="1" applyFont="1" applyFill="1" applyBorder="1" applyAlignment="1">
      <alignment horizontal="right" vertical="center"/>
    </xf>
    <xf numFmtId="186" fontId="5" fillId="0" borderId="0" xfId="29" applyNumberFormat="1" applyFont="1" applyFill="1" applyBorder="1" applyAlignment="1">
      <alignment horizontal="right" vertical="center"/>
    </xf>
    <xf numFmtId="0" fontId="36" fillId="0" borderId="0" xfId="0" applyFont="1" applyFill="1" applyAlignment="1">
      <alignment horizontal="left" vertical="center"/>
    </xf>
    <xf numFmtId="0" fontId="32" fillId="0" borderId="0" xfId="44" applyFont="1" applyFill="1" applyAlignment="1">
      <alignment horizontal="center" vertical="center"/>
    </xf>
    <xf numFmtId="0" fontId="32" fillId="0" borderId="11" xfId="44" applyFont="1" applyFill="1" applyBorder="1" applyAlignment="1">
      <alignment horizontal="center" vertical="center"/>
    </xf>
    <xf numFmtId="0" fontId="32" fillId="0" borderId="19" xfId="44" applyFont="1" applyFill="1" applyBorder="1" applyAlignment="1">
      <alignment horizontal="center" vertical="center"/>
    </xf>
    <xf numFmtId="0" fontId="32" fillId="0" borderId="20" xfId="44" applyFont="1" applyFill="1" applyBorder="1" applyAlignment="1">
      <alignment horizontal="center" vertical="center"/>
    </xf>
    <xf numFmtId="0" fontId="32" fillId="0" borderId="0" xfId="44" applyFont="1" applyFill="1" applyBorder="1" applyAlignment="1">
      <alignment horizontal="center" vertical="center"/>
    </xf>
    <xf numFmtId="0" fontId="35" fillId="0" borderId="0" xfId="44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distributed" vertical="center" indent="1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87" fontId="5" fillId="0" borderId="0" xfId="0" applyNumberFormat="1" applyFont="1" applyFill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11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distributed" vertical="center"/>
    </xf>
    <xf numFmtId="0" fontId="32" fillId="0" borderId="0" xfId="0" applyFont="1" applyFill="1" applyBorder="1" applyAlignment="1">
      <alignment horizontal="right" vertical="center"/>
    </xf>
    <xf numFmtId="0" fontId="32" fillId="0" borderId="13" xfId="0" applyFont="1" applyFill="1" applyBorder="1" applyAlignment="1">
      <alignment horizontal="center" vertical="center"/>
    </xf>
    <xf numFmtId="0" fontId="32" fillId="0" borderId="0" xfId="44" applyFont="1" applyFill="1" applyBorder="1" applyAlignment="1">
      <alignment horizontal="right" vertical="center"/>
    </xf>
    <xf numFmtId="0" fontId="32" fillId="0" borderId="12" xfId="44" applyFont="1" applyFill="1" applyBorder="1" applyAlignment="1">
      <alignment horizontal="center" vertical="center"/>
    </xf>
    <xf numFmtId="0" fontId="32" fillId="0" borderId="21" xfId="44" applyFont="1" applyFill="1" applyBorder="1" applyAlignment="1">
      <alignment horizontal="center" vertical="center"/>
    </xf>
    <xf numFmtId="0" fontId="0" fillId="0" borderId="12" xfId="0" applyFill="1" applyBorder="1"/>
    <xf numFmtId="0" fontId="0" fillId="0" borderId="0" xfId="0" applyFill="1"/>
    <xf numFmtId="0" fontId="0" fillId="0" borderId="0" xfId="0" applyFill="1" applyBorder="1"/>
    <xf numFmtId="0" fontId="37" fillId="0" borderId="0" xfId="0" applyFont="1" applyFill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left" vertical="center"/>
    </xf>
    <xf numFmtId="0" fontId="35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horizontal="distributed" vertical="center"/>
    </xf>
    <xf numFmtId="0" fontId="33" fillId="0" borderId="0" xfId="44" applyFont="1" applyFill="1" applyBorder="1" applyAlignment="1">
      <alignment horizontal="center" vertical="center"/>
    </xf>
    <xf numFmtId="180" fontId="33" fillId="0" borderId="0" xfId="44" applyNumberFormat="1" applyFont="1" applyFill="1" applyBorder="1" applyAlignment="1">
      <alignment horizontal="right" vertical="center"/>
    </xf>
    <xf numFmtId="180" fontId="32" fillId="0" borderId="0" xfId="44" applyNumberFormat="1" applyFont="1" applyFill="1" applyBorder="1" applyAlignment="1">
      <alignment horizontal="right" vertical="center"/>
    </xf>
    <xf numFmtId="180" fontId="32" fillId="0" borderId="11" xfId="44" applyNumberFormat="1" applyFont="1" applyFill="1" applyBorder="1" applyAlignment="1">
      <alignment horizontal="right" vertical="center"/>
    </xf>
    <xf numFmtId="0" fontId="32" fillId="0" borderId="11" xfId="44" applyFont="1" applyFill="1" applyBorder="1" applyAlignment="1">
      <alignment vertical="center"/>
    </xf>
    <xf numFmtId="0" fontId="33" fillId="0" borderId="18" xfId="44" applyFont="1" applyFill="1" applyBorder="1" applyAlignment="1">
      <alignment horizontal="center" vertical="center"/>
    </xf>
    <xf numFmtId="0" fontId="38" fillId="0" borderId="0" xfId="0" applyFont="1" applyFill="1" applyAlignment="1">
      <alignment horizontal="center" vertical="center"/>
    </xf>
    <xf numFmtId="0" fontId="39" fillId="0" borderId="0" xfId="0" applyFont="1" applyFill="1" applyAlignment="1">
      <alignment horizontal="center" vertical="center"/>
    </xf>
    <xf numFmtId="187" fontId="38" fillId="0" borderId="0" xfId="0" applyNumberFormat="1" applyFont="1" applyFill="1" applyAlignment="1">
      <alignment horizontal="center" vertical="center"/>
    </xf>
    <xf numFmtId="0" fontId="0" fillId="0" borderId="0" xfId="0" applyFont="1" applyFill="1"/>
    <xf numFmtId="49" fontId="4" fillId="0" borderId="0" xfId="0" applyNumberFormat="1" applyFont="1" applyFill="1" applyAlignment="1">
      <alignment horizontal="right" vertical="center"/>
    </xf>
    <xf numFmtId="49" fontId="8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49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distributed" vertical="center"/>
    </xf>
    <xf numFmtId="0" fontId="0" fillId="0" borderId="0" xfId="0" applyFill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 indent="1"/>
    </xf>
    <xf numFmtId="0" fontId="7" fillId="0" borderId="0" xfId="0" applyFont="1" applyFill="1" applyBorder="1" applyAlignment="1">
      <alignment horizontal="distributed" vertical="center"/>
    </xf>
    <xf numFmtId="178" fontId="5" fillId="0" borderId="0" xfId="0" applyNumberFormat="1" applyFont="1" applyFill="1" applyBorder="1" applyAlignment="1">
      <alignment horizontal="right" vertical="center"/>
    </xf>
    <xf numFmtId="178" fontId="5" fillId="0" borderId="15" xfId="0" applyNumberFormat="1" applyFont="1" applyFill="1" applyBorder="1" applyAlignment="1">
      <alignment horizontal="right" vertical="center"/>
    </xf>
    <xf numFmtId="178" fontId="7" fillId="0" borderId="0" xfId="0" applyNumberFormat="1" applyFont="1" applyFill="1" applyBorder="1" applyAlignment="1">
      <alignment horizontal="right" vertical="center"/>
    </xf>
    <xf numFmtId="49" fontId="5" fillId="0" borderId="0" xfId="29" applyNumberFormat="1" applyFont="1" applyFill="1" applyBorder="1" applyAlignment="1">
      <alignment horizontal="right" vertical="center"/>
    </xf>
    <xf numFmtId="179" fontId="5" fillId="0" borderId="0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187" fontId="5" fillId="0" borderId="0" xfId="28" applyNumberFormat="1" applyFont="1" applyFill="1" applyBorder="1" applyAlignment="1">
      <alignment horizontal="right" vertical="center"/>
    </xf>
    <xf numFmtId="187" fontId="5" fillId="0" borderId="0" xfId="29" applyNumberFormat="1" applyFont="1" applyFill="1" applyBorder="1" applyAlignment="1">
      <alignment horizontal="right" vertical="center"/>
    </xf>
    <xf numFmtId="0" fontId="11" fillId="0" borderId="0" xfId="0" applyFont="1" applyFill="1" applyAlignment="1" applyProtection="1">
      <alignment horizontal="left" vertical="center"/>
    </xf>
    <xf numFmtId="0" fontId="5" fillId="0" borderId="1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distributed" vertical="center"/>
    </xf>
    <xf numFmtId="0" fontId="15" fillId="0" borderId="10" xfId="0" applyFont="1" applyFill="1" applyBorder="1" applyAlignment="1">
      <alignment horizontal="distributed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top"/>
    </xf>
    <xf numFmtId="0" fontId="5" fillId="0" borderId="0" xfId="0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right" vertical="center"/>
    </xf>
    <xf numFmtId="187" fontId="7" fillId="0" borderId="0" xfId="29" applyNumberFormat="1" applyFont="1" applyFill="1" applyBorder="1" applyAlignment="1">
      <alignment horizontal="right" vertical="center"/>
    </xf>
    <xf numFmtId="49" fontId="7" fillId="0" borderId="0" xfId="29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49" fontId="5" fillId="0" borderId="0" xfId="0" applyNumberFormat="1" applyFont="1" applyFill="1" applyBorder="1" applyAlignment="1">
      <alignment horizontal="right" vertical="center"/>
    </xf>
    <xf numFmtId="0" fontId="5" fillId="0" borderId="23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178" fontId="7" fillId="0" borderId="15" xfId="0" applyNumberFormat="1" applyFont="1" applyFill="1" applyBorder="1" applyAlignment="1">
      <alignment horizontal="right" vertical="center"/>
    </xf>
    <xf numFmtId="0" fontId="5" fillId="0" borderId="2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87" fontId="7" fillId="0" borderId="0" xfId="28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distributed" vertical="center" indent="1"/>
    </xf>
    <xf numFmtId="178" fontId="5" fillId="0" borderId="22" xfId="0" applyNumberFormat="1" applyFont="1" applyFill="1" applyBorder="1" applyAlignment="1">
      <alignment horizontal="right" vertical="center"/>
    </xf>
    <xf numFmtId="178" fontId="5" fillId="0" borderId="11" xfId="0" applyNumberFormat="1" applyFont="1" applyFill="1" applyBorder="1" applyAlignment="1">
      <alignment horizontal="right" vertical="center"/>
    </xf>
    <xf numFmtId="179" fontId="7" fillId="0" borderId="0" xfId="0" applyNumberFormat="1" applyFont="1" applyFill="1" applyBorder="1" applyAlignment="1">
      <alignment horizontal="right" vertical="center"/>
    </xf>
    <xf numFmtId="179" fontId="5" fillId="0" borderId="11" xfId="0" applyNumberFormat="1" applyFont="1" applyFill="1" applyBorder="1" applyAlignment="1">
      <alignment horizontal="right" vertical="center"/>
    </xf>
    <xf numFmtId="179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top"/>
    </xf>
    <xf numFmtId="178" fontId="7" fillId="0" borderId="13" xfId="0" applyNumberFormat="1" applyFont="1" applyFill="1" applyBorder="1" applyAlignment="1">
      <alignment horizontal="right" vertical="center"/>
    </xf>
    <xf numFmtId="178" fontId="7" fillId="0" borderId="18" xfId="0" applyNumberFormat="1" applyFont="1" applyFill="1" applyBorder="1" applyAlignment="1">
      <alignment horizontal="right" vertical="center"/>
    </xf>
    <xf numFmtId="0" fontId="5" fillId="0" borderId="31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distributed" vertical="center" indent="1"/>
    </xf>
    <xf numFmtId="0" fontId="8" fillId="0" borderId="10" xfId="0" applyFont="1" applyFill="1" applyBorder="1" applyAlignment="1">
      <alignment horizontal="distributed" vertical="center" indent="1"/>
    </xf>
    <xf numFmtId="0" fontId="8" fillId="0" borderId="0" xfId="0" applyFont="1" applyFill="1" applyBorder="1" applyAlignment="1">
      <alignment horizontal="right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distributed" vertical="center" shrinkToFit="1"/>
    </xf>
    <xf numFmtId="0" fontId="5" fillId="0" borderId="0" xfId="0" applyFont="1" applyFill="1" applyBorder="1" applyAlignment="1">
      <alignment horizontal="distributed" vertical="center" shrinkToFit="1"/>
    </xf>
    <xf numFmtId="0" fontId="5" fillId="0" borderId="11" xfId="0" applyFont="1" applyFill="1" applyBorder="1" applyAlignment="1">
      <alignment horizontal="left"/>
    </xf>
    <xf numFmtId="0" fontId="5" fillId="0" borderId="33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distributed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distributed" vertical="center" wrapText="1"/>
    </xf>
    <xf numFmtId="0" fontId="5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 shrinkToFit="1"/>
    </xf>
    <xf numFmtId="0" fontId="0" fillId="0" borderId="0" xfId="0" applyFont="1" applyFill="1" applyBorder="1" applyAlignment="1">
      <alignment horizontal="distributed" vertical="center" shrinkToFit="1"/>
    </xf>
    <xf numFmtId="0" fontId="5" fillId="0" borderId="0" xfId="0" applyFont="1" applyFill="1" applyBorder="1" applyAlignment="1">
      <alignment horizontal="right" vertical="top"/>
    </xf>
    <xf numFmtId="178" fontId="32" fillId="0" borderId="0" xfId="0" applyNumberFormat="1" applyFont="1" applyFill="1" applyBorder="1" applyAlignment="1">
      <alignment horizontal="right" vertical="center"/>
    </xf>
    <xf numFmtId="178" fontId="33" fillId="0" borderId="0" xfId="0" applyNumberFormat="1" applyFont="1" applyFill="1" applyBorder="1" applyAlignment="1">
      <alignment horizontal="right" vertical="center"/>
    </xf>
    <xf numFmtId="0" fontId="40" fillId="0" borderId="0" xfId="0" applyFont="1" applyFill="1" applyBorder="1" applyAlignment="1">
      <alignment horizontal="distributed" vertical="center" indent="1"/>
    </xf>
    <xf numFmtId="0" fontId="40" fillId="0" borderId="10" xfId="0" applyFont="1" applyFill="1" applyBorder="1" applyAlignment="1">
      <alignment horizontal="distributed" vertical="center" indent="1"/>
    </xf>
    <xf numFmtId="0" fontId="32" fillId="0" borderId="0" xfId="0" applyFont="1" applyFill="1" applyBorder="1" applyAlignment="1">
      <alignment horizontal="right" vertical="center"/>
    </xf>
    <xf numFmtId="0" fontId="32" fillId="0" borderId="0" xfId="0" applyFont="1" applyFill="1" applyBorder="1" applyAlignment="1">
      <alignment horizontal="distributed" vertical="center" indent="1"/>
    </xf>
    <xf numFmtId="0" fontId="32" fillId="0" borderId="10" xfId="0" applyFont="1" applyFill="1" applyBorder="1" applyAlignment="1">
      <alignment horizontal="distributed" vertical="center" indent="1"/>
    </xf>
    <xf numFmtId="0" fontId="32" fillId="0" borderId="33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11" xfId="0" applyFont="1" applyFill="1" applyBorder="1" applyAlignment="1">
      <alignment horizontal="left" vertical="center"/>
    </xf>
    <xf numFmtId="0" fontId="32" fillId="0" borderId="12" xfId="0" applyFont="1" applyFill="1" applyBorder="1" applyAlignment="1">
      <alignment horizontal="center" vertical="center"/>
    </xf>
    <xf numFmtId="0" fontId="32" fillId="0" borderId="25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10" xfId="0" applyFont="1" applyFill="1" applyBorder="1" applyAlignment="1">
      <alignment horizontal="center" vertical="center"/>
    </xf>
    <xf numFmtId="0" fontId="32" fillId="0" borderId="34" xfId="0" applyFont="1" applyFill="1" applyBorder="1" applyAlignment="1">
      <alignment horizontal="center" vertical="center"/>
    </xf>
    <xf numFmtId="0" fontId="32" fillId="0" borderId="26" xfId="0" applyFont="1" applyFill="1" applyBorder="1" applyAlignment="1">
      <alignment horizontal="center" vertical="center"/>
    </xf>
    <xf numFmtId="0" fontId="32" fillId="0" borderId="29" xfId="0" applyFont="1" applyFill="1" applyBorder="1" applyAlignment="1">
      <alignment horizontal="center" vertical="center"/>
    </xf>
    <xf numFmtId="0" fontId="32" fillId="0" borderId="31" xfId="0" applyFont="1" applyFill="1" applyBorder="1" applyAlignment="1">
      <alignment horizontal="center" vertical="center"/>
    </xf>
    <xf numFmtId="0" fontId="33" fillId="0" borderId="18" xfId="0" applyFont="1" applyFill="1" applyBorder="1" applyAlignment="1">
      <alignment horizontal="distributed" vertical="center"/>
    </xf>
    <xf numFmtId="0" fontId="33" fillId="0" borderId="0" xfId="0" applyFont="1" applyFill="1" applyBorder="1" applyAlignment="1">
      <alignment horizontal="distributed" vertical="center"/>
    </xf>
    <xf numFmtId="0" fontId="32" fillId="0" borderId="28" xfId="0" applyFont="1" applyFill="1" applyBorder="1" applyAlignment="1">
      <alignment horizontal="center" vertical="center"/>
    </xf>
    <xf numFmtId="0" fontId="32" fillId="0" borderId="21" xfId="0" applyFont="1" applyFill="1" applyBorder="1" applyAlignment="1">
      <alignment horizontal="center" vertical="center"/>
    </xf>
    <xf numFmtId="0" fontId="32" fillId="0" borderId="30" xfId="0" applyFont="1" applyFill="1" applyBorder="1" applyAlignment="1">
      <alignment horizontal="center" vertical="center"/>
    </xf>
    <xf numFmtId="0" fontId="32" fillId="0" borderId="32" xfId="0" applyFont="1" applyFill="1" applyBorder="1" applyAlignment="1">
      <alignment horizontal="center" vertical="center"/>
    </xf>
    <xf numFmtId="0" fontId="32" fillId="0" borderId="13" xfId="0" applyFont="1" applyFill="1" applyBorder="1" applyAlignment="1">
      <alignment horizontal="center" vertical="center"/>
    </xf>
    <xf numFmtId="176" fontId="32" fillId="0" borderId="0" xfId="0" applyNumberFormat="1" applyFont="1" applyFill="1" applyBorder="1" applyAlignment="1">
      <alignment horizontal="right" vertical="center" indent="1"/>
    </xf>
    <xf numFmtId="176" fontId="32" fillId="0" borderId="0" xfId="35" applyNumberFormat="1" applyFont="1" applyFill="1" applyBorder="1" applyAlignment="1">
      <alignment horizontal="right" vertical="center" indent="1"/>
    </xf>
    <xf numFmtId="49" fontId="5" fillId="0" borderId="15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32" fillId="0" borderId="18" xfId="0" applyFont="1" applyFill="1" applyBorder="1" applyAlignment="1">
      <alignment horizontal="center" vertical="center"/>
    </xf>
    <xf numFmtId="178" fontId="33" fillId="0" borderId="18" xfId="0" applyNumberFormat="1" applyFont="1" applyFill="1" applyBorder="1" applyAlignment="1">
      <alignment horizontal="right" vertical="center"/>
    </xf>
    <xf numFmtId="0" fontId="32" fillId="0" borderId="0" xfId="0" applyFont="1" applyFill="1" applyBorder="1" applyAlignment="1">
      <alignment horizontal="distributed" vertical="center"/>
    </xf>
    <xf numFmtId="0" fontId="32" fillId="0" borderId="0" xfId="0" applyFont="1" applyFill="1" applyAlignment="1">
      <alignment horizontal="distributed" vertical="center"/>
    </xf>
    <xf numFmtId="0" fontId="32" fillId="0" borderId="19" xfId="0" applyFont="1" applyFill="1" applyBorder="1" applyAlignment="1">
      <alignment horizontal="center" vertical="center"/>
    </xf>
    <xf numFmtId="49" fontId="7" fillId="0" borderId="15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176" fontId="33" fillId="0" borderId="0" xfId="0" applyNumberFormat="1" applyFont="1" applyFill="1" applyBorder="1" applyAlignment="1">
      <alignment horizontal="right" vertical="center" indent="1"/>
    </xf>
    <xf numFmtId="0" fontId="32" fillId="0" borderId="11" xfId="0" applyFont="1" applyFill="1" applyBorder="1" applyAlignment="1">
      <alignment horizontal="center" vertical="center"/>
    </xf>
    <xf numFmtId="49" fontId="5" fillId="0" borderId="22" xfId="0" applyNumberFormat="1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/>
    </xf>
    <xf numFmtId="176" fontId="32" fillId="0" borderId="11" xfId="0" applyNumberFormat="1" applyFont="1" applyFill="1" applyBorder="1" applyAlignment="1">
      <alignment horizontal="right" vertical="center" indent="1"/>
    </xf>
    <xf numFmtId="176" fontId="32" fillId="0" borderId="11" xfId="35" applyNumberFormat="1" applyFont="1" applyFill="1" applyBorder="1" applyAlignment="1">
      <alignment horizontal="right" vertical="center" indent="1"/>
    </xf>
    <xf numFmtId="187" fontId="5" fillId="0" borderId="11" xfId="29" applyNumberFormat="1" applyFont="1" applyFill="1" applyBorder="1" applyAlignment="1">
      <alignment horizontal="right" vertical="center"/>
    </xf>
    <xf numFmtId="179" fontId="7" fillId="0" borderId="18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distributed" vertical="center" indent="1"/>
    </xf>
    <xf numFmtId="0" fontId="13" fillId="0" borderId="0" xfId="0" applyFont="1" applyFill="1" applyBorder="1" applyAlignment="1">
      <alignment horizontal="distributed" vertical="center" indent="1"/>
    </xf>
    <xf numFmtId="0" fontId="13" fillId="0" borderId="10" xfId="0" applyFont="1" applyFill="1" applyBorder="1" applyAlignment="1">
      <alignment horizontal="distributed" vertical="center" indent="1"/>
    </xf>
    <xf numFmtId="0" fontId="7" fillId="0" borderId="0" xfId="0" applyFont="1" applyFill="1" applyBorder="1" applyAlignment="1">
      <alignment horizontal="distributed" vertical="center" indent="1"/>
    </xf>
    <xf numFmtId="0" fontId="8" fillId="0" borderId="0" xfId="0" applyFont="1" applyFill="1" applyAlignment="1">
      <alignment horizontal="distributed" vertical="center" indent="1"/>
    </xf>
    <xf numFmtId="0" fontId="5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distributed" vertical="center" indent="1"/>
    </xf>
    <xf numFmtId="0" fontId="7" fillId="0" borderId="18" xfId="0" applyFont="1" applyFill="1" applyBorder="1" applyAlignment="1">
      <alignment horizontal="distributed" vertical="center"/>
    </xf>
    <xf numFmtId="0" fontId="5" fillId="0" borderId="17" xfId="0" applyFont="1" applyFill="1" applyBorder="1" applyAlignment="1">
      <alignment horizontal="distributed" vertical="center" indent="1"/>
    </xf>
    <xf numFmtId="0" fontId="32" fillId="0" borderId="10" xfId="0" applyFont="1" applyFill="1" applyBorder="1" applyAlignment="1">
      <alignment horizontal="distributed" vertical="center"/>
    </xf>
    <xf numFmtId="178" fontId="32" fillId="0" borderId="15" xfId="0" applyNumberFormat="1" applyFont="1" applyFill="1" applyBorder="1" applyAlignment="1">
      <alignment horizontal="right" vertical="center"/>
    </xf>
    <xf numFmtId="178" fontId="33" fillId="0" borderId="0" xfId="35" applyNumberFormat="1" applyFont="1" applyFill="1" applyBorder="1" applyAlignment="1">
      <alignment horizontal="right" vertical="center"/>
    </xf>
    <xf numFmtId="38" fontId="33" fillId="0" borderId="0" xfId="35" applyFont="1" applyFill="1" applyBorder="1" applyAlignment="1">
      <alignment horizontal="right" vertical="center"/>
    </xf>
    <xf numFmtId="180" fontId="32" fillId="0" borderId="0" xfId="44" applyNumberFormat="1" applyFont="1" applyFill="1" applyBorder="1" applyAlignment="1">
      <alignment horizontal="right" vertical="center"/>
    </xf>
    <xf numFmtId="180" fontId="32" fillId="0" borderId="10" xfId="44" applyNumberFormat="1" applyFont="1" applyFill="1" applyBorder="1" applyAlignment="1">
      <alignment horizontal="right" vertical="center"/>
    </xf>
    <xf numFmtId="0" fontId="32" fillId="0" borderId="28" xfId="44" applyFont="1" applyFill="1" applyBorder="1" applyAlignment="1">
      <alignment horizontal="center" vertical="center"/>
    </xf>
    <xf numFmtId="0" fontId="32" fillId="0" borderId="29" xfId="44" applyFont="1" applyFill="1" applyBorder="1" applyAlignment="1">
      <alignment horizontal="center" vertical="center"/>
    </xf>
    <xf numFmtId="0" fontId="32" fillId="0" borderId="21" xfId="44" applyFont="1" applyFill="1" applyBorder="1" applyAlignment="1">
      <alignment horizontal="center" vertical="center"/>
    </xf>
    <xf numFmtId="0" fontId="32" fillId="0" borderId="11" xfId="0" applyFont="1" applyFill="1" applyBorder="1" applyAlignment="1">
      <alignment horizontal="distributed" vertical="center"/>
    </xf>
    <xf numFmtId="0" fontId="35" fillId="0" borderId="0" xfId="0" applyFont="1" applyFill="1" applyBorder="1" applyAlignment="1">
      <alignment horizontal="right" vertical="center"/>
    </xf>
    <xf numFmtId="0" fontId="32" fillId="0" borderId="17" xfId="0" applyFont="1" applyFill="1" applyBorder="1" applyAlignment="1">
      <alignment horizontal="distributed" vertical="center"/>
    </xf>
    <xf numFmtId="178" fontId="32" fillId="0" borderId="22" xfId="0" applyNumberFormat="1" applyFont="1" applyFill="1" applyBorder="1" applyAlignment="1">
      <alignment horizontal="right" vertical="center"/>
    </xf>
    <xf numFmtId="178" fontId="32" fillId="0" borderId="11" xfId="0" applyNumberFormat="1" applyFont="1" applyFill="1" applyBorder="1" applyAlignment="1">
      <alignment horizontal="right" vertical="center"/>
    </xf>
    <xf numFmtId="38" fontId="33" fillId="0" borderId="11" xfId="35" applyFont="1" applyFill="1" applyBorder="1" applyAlignment="1">
      <alignment horizontal="right" vertical="center"/>
    </xf>
    <xf numFmtId="0" fontId="32" fillId="0" borderId="0" xfId="0" applyFont="1" applyFill="1" applyAlignment="1">
      <alignment horizontal="left" vertical="center"/>
    </xf>
    <xf numFmtId="0" fontId="35" fillId="0" borderId="0" xfId="0" applyFont="1" applyFill="1" applyAlignment="1">
      <alignment horizontal="left" vertical="center"/>
    </xf>
    <xf numFmtId="0" fontId="35" fillId="0" borderId="29" xfId="0" applyFont="1" applyFill="1" applyBorder="1" applyAlignment="1">
      <alignment horizontal="center" vertical="center"/>
    </xf>
    <xf numFmtId="178" fontId="33" fillId="0" borderId="13" xfId="0" applyNumberFormat="1" applyFont="1" applyFill="1" applyBorder="1" applyAlignment="1">
      <alignment horizontal="right" vertical="center"/>
    </xf>
    <xf numFmtId="0" fontId="32" fillId="0" borderId="23" xfId="0" applyFont="1" applyFill="1" applyBorder="1" applyAlignment="1">
      <alignment horizontal="center" vertical="center"/>
    </xf>
    <xf numFmtId="0" fontId="32" fillId="0" borderId="27" xfId="0" applyFont="1" applyFill="1" applyBorder="1" applyAlignment="1">
      <alignment horizontal="center" vertical="center"/>
    </xf>
    <xf numFmtId="178" fontId="33" fillId="0" borderId="18" xfId="35" applyNumberFormat="1" applyFont="1" applyFill="1" applyBorder="1" applyAlignment="1">
      <alignment horizontal="right" vertical="center"/>
    </xf>
    <xf numFmtId="38" fontId="33" fillId="0" borderId="18" xfId="35" applyFont="1" applyFill="1" applyBorder="1" applyAlignment="1">
      <alignment horizontal="right" vertical="center"/>
    </xf>
    <xf numFmtId="0" fontId="32" fillId="0" borderId="0" xfId="44" applyFont="1" applyFill="1" applyBorder="1" applyAlignment="1">
      <alignment horizontal="right" vertical="center"/>
    </xf>
    <xf numFmtId="0" fontId="35" fillId="0" borderId="0" xfId="44" applyFont="1" applyFill="1" applyBorder="1" applyAlignment="1">
      <alignment horizontal="right" vertical="center"/>
    </xf>
    <xf numFmtId="0" fontId="32" fillId="0" borderId="0" xfId="44" applyFont="1" applyFill="1" applyAlignment="1">
      <alignment horizontal="left" vertical="center"/>
    </xf>
    <xf numFmtId="0" fontId="35" fillId="0" borderId="0" xfId="44" applyFont="1" applyFill="1" applyAlignment="1">
      <alignment horizontal="left" vertical="center"/>
    </xf>
    <xf numFmtId="178" fontId="33" fillId="0" borderId="11" xfId="35" applyNumberFormat="1" applyFont="1" applyFill="1" applyBorder="1" applyAlignment="1">
      <alignment horizontal="right" vertical="center"/>
    </xf>
    <xf numFmtId="0" fontId="37" fillId="0" borderId="0" xfId="44" applyFont="1" applyFill="1" applyAlignment="1">
      <alignment horizontal="center" vertical="center"/>
    </xf>
    <xf numFmtId="0" fontId="33" fillId="0" borderId="18" xfId="44" applyFont="1" applyFill="1" applyBorder="1" applyAlignment="1">
      <alignment horizontal="distributed" vertical="center"/>
    </xf>
    <xf numFmtId="0" fontId="32" fillId="0" borderId="0" xfId="44" applyFont="1" applyFill="1" applyBorder="1" applyAlignment="1">
      <alignment horizontal="distributed" vertical="center"/>
    </xf>
    <xf numFmtId="180" fontId="33" fillId="0" borderId="18" xfId="44" applyNumberFormat="1" applyFont="1" applyFill="1" applyBorder="1" applyAlignment="1">
      <alignment horizontal="right" vertical="center"/>
    </xf>
    <xf numFmtId="180" fontId="33" fillId="0" borderId="14" xfId="44" applyNumberFormat="1" applyFont="1" applyFill="1" applyBorder="1" applyAlignment="1">
      <alignment horizontal="right" vertical="center"/>
    </xf>
    <xf numFmtId="180" fontId="32" fillId="0" borderId="11" xfId="44" applyNumberFormat="1" applyFont="1" applyFill="1" applyBorder="1" applyAlignment="1">
      <alignment horizontal="right" vertical="center"/>
    </xf>
    <xf numFmtId="0" fontId="32" fillId="0" borderId="12" xfId="44" applyFont="1" applyFill="1" applyBorder="1" applyAlignment="1">
      <alignment horizontal="right" vertical="center"/>
    </xf>
    <xf numFmtId="0" fontId="32" fillId="0" borderId="12" xfId="44" applyFont="1" applyFill="1" applyBorder="1" applyAlignment="1">
      <alignment horizontal="center" vertical="center"/>
    </xf>
    <xf numFmtId="0" fontId="32" fillId="0" borderId="0" xfId="44" applyFont="1" applyFill="1" applyBorder="1" applyAlignment="1">
      <alignment horizontal="center" vertical="center"/>
    </xf>
    <xf numFmtId="0" fontId="35" fillId="0" borderId="11" xfId="0" applyFont="1" applyFill="1" applyBorder="1" applyAlignment="1">
      <alignment horizontal="left" vertical="center"/>
    </xf>
    <xf numFmtId="0" fontId="32" fillId="0" borderId="0" xfId="0" applyFont="1" applyFill="1" applyAlignment="1">
      <alignment horizontal="right" vertical="center"/>
    </xf>
    <xf numFmtId="0" fontId="35" fillId="0" borderId="0" xfId="0" applyFont="1" applyFill="1" applyAlignment="1">
      <alignment horizontal="right" vertical="center"/>
    </xf>
    <xf numFmtId="0" fontId="35" fillId="0" borderId="19" xfId="0" applyFont="1" applyFill="1" applyBorder="1" applyAlignment="1">
      <alignment horizontal="center" vertical="center"/>
    </xf>
    <xf numFmtId="0" fontId="35" fillId="0" borderId="28" xfId="0" applyFont="1" applyFill="1" applyBorder="1" applyAlignment="1">
      <alignment horizontal="center" vertical="center"/>
    </xf>
    <xf numFmtId="0" fontId="35" fillId="0" borderId="23" xfId="0" applyFont="1" applyFill="1" applyBorder="1" applyAlignment="1">
      <alignment horizontal="center" vertical="center"/>
    </xf>
    <xf numFmtId="180" fontId="32" fillId="0" borderId="11" xfId="0" applyNumberFormat="1" applyFont="1" applyFill="1" applyBorder="1" applyAlignment="1">
      <alignment horizontal="right" vertical="center"/>
    </xf>
    <xf numFmtId="180" fontId="32" fillId="0" borderId="18" xfId="0" applyNumberFormat="1" applyFont="1" applyFill="1" applyBorder="1" applyAlignment="1">
      <alignment horizontal="right" vertical="center"/>
    </xf>
    <xf numFmtId="0" fontId="35" fillId="0" borderId="11" xfId="0" applyFont="1" applyFill="1" applyBorder="1" applyAlignment="1">
      <alignment horizontal="center" vertical="center"/>
    </xf>
    <xf numFmtId="180" fontId="33" fillId="0" borderId="22" xfId="0" applyNumberFormat="1" applyFont="1" applyFill="1" applyBorder="1" applyAlignment="1">
      <alignment horizontal="right" vertical="center"/>
    </xf>
    <xf numFmtId="180" fontId="41" fillId="0" borderId="11" xfId="0" applyNumberFormat="1" applyFont="1" applyFill="1" applyBorder="1" applyAlignment="1">
      <alignment horizontal="right" vertical="center"/>
    </xf>
    <xf numFmtId="40" fontId="32" fillId="0" borderId="11" xfId="35" applyNumberFormat="1" applyFont="1" applyFill="1" applyBorder="1" applyAlignment="1">
      <alignment horizontal="right" vertical="center"/>
    </xf>
    <xf numFmtId="0" fontId="35" fillId="0" borderId="0" xfId="0" applyFont="1" applyFill="1" applyBorder="1" applyAlignment="1">
      <alignment horizontal="center" vertical="center"/>
    </xf>
    <xf numFmtId="180" fontId="33" fillId="0" borderId="13" xfId="0" applyNumberFormat="1" applyFont="1" applyFill="1" applyBorder="1" applyAlignment="1">
      <alignment horizontal="right" vertical="center"/>
    </xf>
    <xf numFmtId="180" fontId="41" fillId="0" borderId="18" xfId="0" applyNumberFormat="1" applyFont="1" applyFill="1" applyBorder="1" applyAlignment="1">
      <alignment horizontal="right" vertical="center"/>
    </xf>
    <xf numFmtId="0" fontId="32" fillId="0" borderId="30" xfId="44" applyFont="1" applyFill="1" applyBorder="1" applyAlignment="1">
      <alignment horizontal="center" vertical="center"/>
    </xf>
    <xf numFmtId="0" fontId="32" fillId="0" borderId="31" xfId="44" applyFont="1" applyFill="1" applyBorder="1" applyAlignment="1">
      <alignment horizontal="center" vertical="center"/>
    </xf>
    <xf numFmtId="0" fontId="32" fillId="0" borderId="32" xfId="44" applyFont="1" applyFill="1" applyBorder="1" applyAlignment="1">
      <alignment horizontal="center" vertical="center"/>
    </xf>
    <xf numFmtId="0" fontId="32" fillId="0" borderId="13" xfId="44" applyFont="1" applyFill="1" applyBorder="1" applyAlignment="1">
      <alignment horizontal="center" vertical="center"/>
    </xf>
    <xf numFmtId="0" fontId="32" fillId="0" borderId="11" xfId="44" applyFont="1" applyFill="1" applyBorder="1" applyAlignment="1">
      <alignment horizontal="distributed" vertical="center"/>
    </xf>
    <xf numFmtId="180" fontId="32" fillId="0" borderId="17" xfId="44" applyNumberFormat="1" applyFont="1" applyFill="1" applyBorder="1" applyAlignment="1">
      <alignment horizontal="right" vertical="center"/>
    </xf>
    <xf numFmtId="0" fontId="32" fillId="0" borderId="18" xfId="44" applyFont="1" applyFill="1" applyBorder="1" applyAlignment="1">
      <alignment horizontal="distributed" vertical="center"/>
    </xf>
    <xf numFmtId="0" fontId="32" fillId="0" borderId="23" xfId="44" applyFont="1" applyFill="1" applyBorder="1" applyAlignment="1">
      <alignment horizontal="center" vertical="center"/>
    </xf>
    <xf numFmtId="180" fontId="32" fillId="0" borderId="18" xfId="44" applyNumberFormat="1" applyFont="1" applyFill="1" applyBorder="1" applyAlignment="1">
      <alignment horizontal="right" vertical="center"/>
    </xf>
    <xf numFmtId="0" fontId="32" fillId="0" borderId="11" xfId="0" applyFont="1" applyFill="1" applyBorder="1" applyAlignment="1">
      <alignment horizontal="right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パーセント 2" xfId="29"/>
    <cellStyle name="メモ" xfId="30" builtinId="10" customBuiltin="1"/>
    <cellStyle name="リンク セル" xfId="31" builtinId="24" customBuiltin="1"/>
    <cellStyle name="悪い" xfId="32" builtinId="27" customBuiltin="1"/>
    <cellStyle name="計算" xfId="33" builtinId="22" customBuiltin="1"/>
    <cellStyle name="警告文" xfId="34" builtinId="11" customBuiltin="1"/>
    <cellStyle name="桁区切り 2" xfId="35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標準 2" xfId="44"/>
    <cellStyle name="良い" xfId="4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41806" name="AutoShape 2"/>
        <xdr:cNvSpPr>
          <a:spLocks/>
        </xdr:cNvSpPr>
      </xdr:nvSpPr>
      <xdr:spPr bwMode="auto">
        <a:xfrm>
          <a:off x="466725" y="3133725"/>
          <a:ext cx="57150" cy="1752600"/>
        </a:xfrm>
        <a:prstGeom prst="leftBracket">
          <a:avLst>
            <a:gd name="adj" fmla="val 21977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41807" name="AutoShape 2"/>
        <xdr:cNvSpPr>
          <a:spLocks/>
        </xdr:cNvSpPr>
      </xdr:nvSpPr>
      <xdr:spPr bwMode="auto">
        <a:xfrm>
          <a:off x="466725" y="3133725"/>
          <a:ext cx="57150" cy="1752600"/>
        </a:xfrm>
        <a:prstGeom prst="leftBracket">
          <a:avLst>
            <a:gd name="adj" fmla="val 35181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41808" name="AutoShape 2"/>
        <xdr:cNvSpPr>
          <a:spLocks/>
        </xdr:cNvSpPr>
      </xdr:nvSpPr>
      <xdr:spPr bwMode="auto">
        <a:xfrm>
          <a:off x="466725" y="3133725"/>
          <a:ext cx="57150" cy="1752600"/>
        </a:xfrm>
        <a:prstGeom prst="leftBracket">
          <a:avLst>
            <a:gd name="adj" fmla="val 22758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41809" name="AutoShape 2"/>
        <xdr:cNvSpPr>
          <a:spLocks/>
        </xdr:cNvSpPr>
      </xdr:nvSpPr>
      <xdr:spPr bwMode="auto">
        <a:xfrm>
          <a:off x="466725" y="3133725"/>
          <a:ext cx="57150" cy="1752600"/>
        </a:xfrm>
        <a:prstGeom prst="leftBracket">
          <a:avLst>
            <a:gd name="adj" fmla="val 22034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41810" name="AutoShape 2"/>
        <xdr:cNvSpPr>
          <a:spLocks/>
        </xdr:cNvSpPr>
      </xdr:nvSpPr>
      <xdr:spPr bwMode="auto">
        <a:xfrm>
          <a:off x="466725" y="3133725"/>
          <a:ext cx="57150" cy="1752600"/>
        </a:xfrm>
        <a:prstGeom prst="leftBracket">
          <a:avLst>
            <a:gd name="adj" fmla="val 22758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41811" name="AutoShape 2"/>
        <xdr:cNvSpPr>
          <a:spLocks/>
        </xdr:cNvSpPr>
      </xdr:nvSpPr>
      <xdr:spPr bwMode="auto">
        <a:xfrm>
          <a:off x="466725" y="3133725"/>
          <a:ext cx="57150" cy="1752600"/>
        </a:xfrm>
        <a:prstGeom prst="leftBracket">
          <a:avLst>
            <a:gd name="adj" fmla="val 22034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41812" name="AutoShape 2"/>
        <xdr:cNvSpPr>
          <a:spLocks/>
        </xdr:cNvSpPr>
      </xdr:nvSpPr>
      <xdr:spPr bwMode="auto">
        <a:xfrm>
          <a:off x="466725" y="3133725"/>
          <a:ext cx="57150" cy="1752600"/>
        </a:xfrm>
        <a:prstGeom prst="leftBracket">
          <a:avLst>
            <a:gd name="adj" fmla="val 22914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41813" name="AutoShape 2"/>
        <xdr:cNvSpPr>
          <a:spLocks/>
        </xdr:cNvSpPr>
      </xdr:nvSpPr>
      <xdr:spPr bwMode="auto">
        <a:xfrm>
          <a:off x="466725" y="3133725"/>
          <a:ext cx="57150" cy="1752600"/>
        </a:xfrm>
        <a:prstGeom prst="leftBracket">
          <a:avLst>
            <a:gd name="adj" fmla="val 22758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41814" name="AutoShape 2"/>
        <xdr:cNvSpPr>
          <a:spLocks/>
        </xdr:cNvSpPr>
      </xdr:nvSpPr>
      <xdr:spPr bwMode="auto">
        <a:xfrm>
          <a:off x="466725" y="3133725"/>
          <a:ext cx="57150" cy="1752600"/>
        </a:xfrm>
        <a:prstGeom prst="leftBracket">
          <a:avLst>
            <a:gd name="adj" fmla="val 22034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29</xdr:row>
      <xdr:rowOff>66675</xdr:rowOff>
    </xdr:from>
    <xdr:to>
      <xdr:col>2</xdr:col>
      <xdr:colOff>152400</xdr:colOff>
      <xdr:row>35</xdr:row>
      <xdr:rowOff>219075</xdr:rowOff>
    </xdr:to>
    <xdr:sp macro="" textlink="">
      <xdr:nvSpPr>
        <xdr:cNvPr id="41815" name="AutoShape 2"/>
        <xdr:cNvSpPr>
          <a:spLocks/>
        </xdr:cNvSpPr>
      </xdr:nvSpPr>
      <xdr:spPr bwMode="auto">
        <a:xfrm>
          <a:off x="466725" y="7124700"/>
          <a:ext cx="57150" cy="1752600"/>
        </a:xfrm>
        <a:prstGeom prst="leftBracket">
          <a:avLst>
            <a:gd name="adj" fmla="val 23113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41816" name="AutoShape 2"/>
        <xdr:cNvSpPr>
          <a:spLocks/>
        </xdr:cNvSpPr>
      </xdr:nvSpPr>
      <xdr:spPr bwMode="auto">
        <a:xfrm>
          <a:off x="466725" y="3133725"/>
          <a:ext cx="57150" cy="1752600"/>
        </a:xfrm>
        <a:prstGeom prst="leftBracket">
          <a:avLst>
            <a:gd name="adj" fmla="val 22914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29</xdr:row>
      <xdr:rowOff>66675</xdr:rowOff>
    </xdr:from>
    <xdr:to>
      <xdr:col>2</xdr:col>
      <xdr:colOff>152400</xdr:colOff>
      <xdr:row>35</xdr:row>
      <xdr:rowOff>219075</xdr:rowOff>
    </xdr:to>
    <xdr:sp macro="" textlink="">
      <xdr:nvSpPr>
        <xdr:cNvPr id="41817" name="AutoShape 2"/>
        <xdr:cNvSpPr>
          <a:spLocks/>
        </xdr:cNvSpPr>
      </xdr:nvSpPr>
      <xdr:spPr bwMode="auto">
        <a:xfrm>
          <a:off x="466725" y="7124700"/>
          <a:ext cx="57150" cy="1752600"/>
        </a:xfrm>
        <a:prstGeom prst="leftBracket">
          <a:avLst>
            <a:gd name="adj" fmla="val 23113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41818" name="AutoShape 2"/>
        <xdr:cNvSpPr>
          <a:spLocks/>
        </xdr:cNvSpPr>
      </xdr:nvSpPr>
      <xdr:spPr bwMode="auto">
        <a:xfrm>
          <a:off x="466725" y="3133725"/>
          <a:ext cx="57150" cy="1752600"/>
        </a:xfrm>
        <a:prstGeom prst="leftBracket">
          <a:avLst>
            <a:gd name="adj" fmla="val 22914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3:P35"/>
  <sheetViews>
    <sheetView showGridLines="0" tabSelected="1" zoomScaleNormal="100" workbookViewId="0">
      <selection activeCell="X6" sqref="X6"/>
    </sheetView>
  </sheetViews>
  <sheetFormatPr defaultColWidth="5.625" defaultRowHeight="20.100000000000001" customHeight="1"/>
  <cols>
    <col min="1" max="1" width="4.625" style="12" customWidth="1"/>
    <col min="2" max="16384" width="5.625" style="12"/>
  </cols>
  <sheetData>
    <row r="3" spans="1:16" ht="20.100000000000001" customHeight="1">
      <c r="A3" s="119"/>
    </row>
    <row r="4" spans="1:16" ht="20.100000000000001" customHeight="1">
      <c r="A4"/>
      <c r="B4"/>
      <c r="C4"/>
      <c r="D4"/>
      <c r="E4"/>
      <c r="F4"/>
      <c r="G4"/>
      <c r="H4"/>
      <c r="I4"/>
      <c r="J4"/>
      <c r="K4"/>
      <c r="L4"/>
      <c r="M4"/>
      <c r="N4"/>
      <c r="O4"/>
    </row>
    <row r="6" spans="1:16" ht="20.100000000000001" customHeight="1">
      <c r="B6" s="124" t="s">
        <v>0</v>
      </c>
      <c r="C6" s="121"/>
      <c r="D6" s="125" t="s">
        <v>21</v>
      </c>
      <c r="E6" s="126"/>
      <c r="F6" s="126"/>
      <c r="G6" s="126"/>
      <c r="H6" s="126"/>
      <c r="I6" s="126"/>
      <c r="J6" s="126"/>
      <c r="K6" s="126"/>
      <c r="L6" s="126"/>
      <c r="M6" s="126"/>
      <c r="N6" s="11"/>
      <c r="O6" s="11"/>
      <c r="P6" s="11"/>
    </row>
    <row r="7" spans="1:16" ht="20.100000000000001" customHeight="1">
      <c r="B7" s="121"/>
      <c r="C7" s="121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1"/>
      <c r="O7" s="11"/>
      <c r="P7" s="11"/>
    </row>
    <row r="8" spans="1:16" ht="20.100000000000001" customHeight="1">
      <c r="D8" s="13"/>
    </row>
    <row r="9" spans="1:16" ht="20.100000000000001" customHeight="1">
      <c r="D9" s="13"/>
    </row>
    <row r="11" spans="1:16" ht="20.100000000000001" customHeight="1">
      <c r="D11" s="120" t="s">
        <v>205</v>
      </c>
      <c r="E11" s="121"/>
      <c r="F11" s="122" t="s">
        <v>19</v>
      </c>
      <c r="G11" s="123"/>
      <c r="H11" s="123"/>
      <c r="I11" s="123"/>
      <c r="J11" s="11"/>
      <c r="K11" s="11"/>
      <c r="L11" s="11"/>
      <c r="M11" s="11"/>
      <c r="N11" s="11"/>
      <c r="O11" s="11"/>
      <c r="P11" s="11"/>
    </row>
    <row r="12" spans="1:16" ht="20.100000000000001" customHeight="1">
      <c r="D12" s="120" t="s">
        <v>206</v>
      </c>
      <c r="E12" s="121"/>
      <c r="F12" s="122" t="s">
        <v>13</v>
      </c>
      <c r="G12" s="123"/>
      <c r="H12" s="123"/>
      <c r="I12" s="123"/>
      <c r="J12" s="123"/>
      <c r="K12" s="123"/>
      <c r="L12" s="123"/>
      <c r="M12" s="123"/>
      <c r="N12" s="11"/>
      <c r="O12" s="11"/>
      <c r="P12" s="11"/>
    </row>
    <row r="13" spans="1:16" ht="20.100000000000001" customHeight="1">
      <c r="D13" s="120" t="s">
        <v>207</v>
      </c>
      <c r="E13" s="121"/>
      <c r="F13" s="122" t="s">
        <v>14</v>
      </c>
      <c r="G13" s="123"/>
      <c r="H13" s="123"/>
      <c r="I13" s="123"/>
      <c r="J13" s="123"/>
      <c r="K13" s="123"/>
      <c r="L13" s="123"/>
      <c r="M13" s="123"/>
      <c r="N13" s="123"/>
      <c r="O13" s="11"/>
      <c r="P13" s="11"/>
    </row>
    <row r="14" spans="1:16" ht="20.100000000000001" customHeight="1">
      <c r="D14" s="120" t="s">
        <v>208</v>
      </c>
      <c r="E14" s="121"/>
      <c r="F14" s="122" t="s">
        <v>15</v>
      </c>
      <c r="G14" s="123"/>
      <c r="H14" s="123"/>
      <c r="I14" s="123"/>
      <c r="J14" s="123"/>
      <c r="K14" s="11"/>
      <c r="L14" s="11"/>
      <c r="M14" s="11"/>
      <c r="N14" s="11"/>
      <c r="O14" s="11"/>
      <c r="P14" s="11"/>
    </row>
    <row r="15" spans="1:16" ht="20.100000000000001" customHeight="1">
      <c r="D15" s="120" t="s">
        <v>209</v>
      </c>
      <c r="E15" s="121"/>
      <c r="F15" s="122" t="s">
        <v>16</v>
      </c>
      <c r="G15" s="123"/>
      <c r="H15" s="123"/>
      <c r="I15" s="123"/>
      <c r="J15" s="123"/>
      <c r="K15" s="11"/>
      <c r="L15" s="11"/>
      <c r="M15" s="11"/>
      <c r="N15" s="11"/>
      <c r="O15" s="11"/>
      <c r="P15" s="11"/>
    </row>
    <row r="16" spans="1:16" ht="20.100000000000001" customHeight="1">
      <c r="D16" s="120" t="s">
        <v>210</v>
      </c>
      <c r="E16" s="121"/>
      <c r="F16" s="122" t="s">
        <v>17</v>
      </c>
      <c r="G16" s="123"/>
      <c r="H16" s="123"/>
      <c r="I16" s="123"/>
      <c r="J16" s="123"/>
      <c r="K16" s="11"/>
      <c r="L16" s="11"/>
      <c r="M16" s="11"/>
      <c r="N16" s="11"/>
      <c r="O16" s="11"/>
      <c r="P16" s="11"/>
    </row>
    <row r="17" spans="4:16" ht="20.100000000000001" customHeight="1">
      <c r="D17" s="120" t="s">
        <v>211</v>
      </c>
      <c r="E17" s="121"/>
      <c r="F17" s="122" t="s">
        <v>18</v>
      </c>
      <c r="G17" s="123"/>
      <c r="H17" s="123"/>
      <c r="I17" s="123"/>
      <c r="J17" s="123"/>
      <c r="K17" s="123"/>
      <c r="L17" s="123"/>
      <c r="M17" s="11"/>
      <c r="N17" s="11"/>
      <c r="O17" s="11"/>
      <c r="P17" s="11"/>
    </row>
    <row r="18" spans="4:16" ht="20.100000000000001" customHeight="1">
      <c r="D18" s="120" t="s">
        <v>212</v>
      </c>
      <c r="E18" s="121"/>
      <c r="F18" s="122" t="s">
        <v>20</v>
      </c>
      <c r="G18" s="123"/>
      <c r="H18" s="123"/>
      <c r="I18" s="123"/>
      <c r="J18" s="11"/>
      <c r="K18" s="11"/>
      <c r="L18" s="11"/>
      <c r="M18" s="11"/>
      <c r="N18" s="11"/>
      <c r="O18" s="11"/>
      <c r="P18" s="11"/>
    </row>
    <row r="19" spans="4:16" ht="20.100000000000001" customHeight="1">
      <c r="P19" s="11"/>
    </row>
    <row r="20" spans="4:16" ht="20.100000000000001" customHeight="1">
      <c r="P20" s="11"/>
    </row>
    <row r="21" spans="4:16" ht="20.100000000000001" customHeight="1">
      <c r="P21" s="11"/>
    </row>
    <row r="28" spans="4:16" ht="20.100000000000001" customHeight="1">
      <c r="D28" s="13"/>
      <c r="G28" s="14"/>
    </row>
    <row r="29" spans="4:16" ht="20.100000000000001" customHeight="1">
      <c r="D29" s="13"/>
      <c r="G29" s="14"/>
    </row>
    <row r="30" spans="4:16" ht="20.100000000000001" customHeight="1">
      <c r="D30" s="13"/>
      <c r="G30" s="14"/>
    </row>
    <row r="31" spans="4:16" ht="20.100000000000001" customHeight="1">
      <c r="D31" s="13"/>
      <c r="G31" s="14"/>
    </row>
    <row r="32" spans="4:16" ht="20.100000000000001" customHeight="1">
      <c r="D32" s="13"/>
      <c r="G32" s="14"/>
    </row>
    <row r="33" spans="4:7" ht="20.100000000000001" customHeight="1">
      <c r="D33" s="13"/>
      <c r="G33" s="14"/>
    </row>
    <row r="34" spans="4:7" ht="20.100000000000001" customHeight="1">
      <c r="D34" s="13"/>
      <c r="G34" s="14"/>
    </row>
    <row r="35" spans="4:7" ht="20.100000000000001" customHeight="1">
      <c r="D35" s="13"/>
    </row>
  </sheetData>
  <mergeCells count="18">
    <mergeCell ref="B6:C7"/>
    <mergeCell ref="D12:E12"/>
    <mergeCell ref="D6:M7"/>
    <mergeCell ref="D13:E13"/>
    <mergeCell ref="F11:I11"/>
    <mergeCell ref="D17:E17"/>
    <mergeCell ref="F12:M12"/>
    <mergeCell ref="D11:E11"/>
    <mergeCell ref="D18:E18"/>
    <mergeCell ref="F18:I18"/>
    <mergeCell ref="F17:L17"/>
    <mergeCell ref="F16:J16"/>
    <mergeCell ref="F14:J14"/>
    <mergeCell ref="F13:N13"/>
    <mergeCell ref="D15:E15"/>
    <mergeCell ref="D16:E16"/>
    <mergeCell ref="D14:E14"/>
    <mergeCell ref="F15:J15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firstPageNumber="173" orientation="portrait" useFirstPageNumber="1" r:id="rId1"/>
  <headerFooter scaleWithDoc="0" alignWithMargins="0">
    <oddFooter>&amp;C&amp;P</oddFooter>
  </headerFooter>
  <colBreaks count="1" manualBreakCount="1">
    <brk id="14" max="1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8"/>
  <sheetViews>
    <sheetView showGridLines="0" tabSelected="1" topLeftCell="A31" zoomScaleNormal="100" workbookViewId="0">
      <selection activeCell="X6" sqref="X6"/>
    </sheetView>
  </sheetViews>
  <sheetFormatPr defaultColWidth="3.625" defaultRowHeight="20.100000000000001" customHeight="1"/>
  <cols>
    <col min="1" max="1" width="1.875" style="2" customWidth="1"/>
    <col min="2" max="2" width="3" style="2" customWidth="1"/>
    <col min="3" max="29" width="3.625" style="2"/>
    <col min="30" max="32" width="0" style="2" hidden="1" customWidth="1"/>
    <col min="33" max="33" width="12.5" style="2" hidden="1" customWidth="1"/>
    <col min="34" max="34" width="0" style="2" hidden="1" customWidth="1"/>
    <col min="35" max="35" width="10.875" style="2" hidden="1" customWidth="1"/>
    <col min="36" max="36" width="5.625" style="2" hidden="1" customWidth="1"/>
    <col min="37" max="41" width="0" style="2" hidden="1" customWidth="1"/>
    <col min="42" max="16384" width="3.625" style="2"/>
  </cols>
  <sheetData>
    <row r="1" spans="1:58" ht="20.100000000000001" customHeight="1">
      <c r="A1" s="139" t="s">
        <v>222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</row>
    <row r="2" spans="1:58" ht="20.100000000000001" customHeight="1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spans="1:58" ht="20.100000000000001" customHeight="1">
      <c r="A3" s="150" t="s">
        <v>334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</row>
    <row r="4" spans="1:58" ht="20.100000000000001" customHeight="1" thickBot="1">
      <c r="A4" s="163" t="s">
        <v>8</v>
      </c>
      <c r="B4" s="163"/>
      <c r="C4" s="163"/>
      <c r="D4" s="163"/>
      <c r="E4" s="163"/>
      <c r="F4" s="163"/>
      <c r="G4" s="163"/>
      <c r="U4" s="140"/>
      <c r="V4" s="140"/>
      <c r="W4" s="140"/>
      <c r="X4" s="140"/>
      <c r="Y4" s="140"/>
      <c r="Z4" s="140"/>
      <c r="AA4" s="140"/>
    </row>
    <row r="5" spans="1:58" ht="20.100000000000001" customHeight="1">
      <c r="A5" s="158" t="s">
        <v>63</v>
      </c>
      <c r="B5" s="158"/>
      <c r="C5" s="153"/>
      <c r="D5" s="153"/>
      <c r="E5" s="153"/>
      <c r="F5" s="153"/>
      <c r="G5" s="153"/>
      <c r="H5" s="153"/>
      <c r="I5" s="153"/>
      <c r="J5" s="152" t="s">
        <v>64</v>
      </c>
      <c r="K5" s="153"/>
      <c r="L5" s="153"/>
      <c r="M5" s="153"/>
      <c r="N5" s="152" t="s">
        <v>65</v>
      </c>
      <c r="O5" s="153"/>
      <c r="P5" s="153"/>
      <c r="Q5" s="153"/>
      <c r="R5" s="152" t="s">
        <v>66</v>
      </c>
      <c r="S5" s="153"/>
      <c r="T5" s="153"/>
      <c r="U5" s="153"/>
      <c r="V5" s="152" t="s">
        <v>65</v>
      </c>
      <c r="W5" s="153"/>
      <c r="X5" s="153"/>
      <c r="Y5" s="153"/>
      <c r="Z5" s="152" t="s">
        <v>67</v>
      </c>
      <c r="AA5" s="153"/>
      <c r="AB5" s="153"/>
      <c r="AC5" s="154"/>
    </row>
    <row r="6" spans="1:58" ht="20.100000000000001" customHeight="1">
      <c r="A6" s="159"/>
      <c r="B6" s="159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6"/>
    </row>
    <row r="7" spans="1:58" ht="20.100000000000001" customHeight="1">
      <c r="A7" s="63"/>
      <c r="B7" s="63"/>
      <c r="C7" s="63"/>
      <c r="D7" s="63"/>
      <c r="E7" s="63"/>
      <c r="F7" s="63"/>
      <c r="G7" s="63"/>
      <c r="H7" s="63"/>
      <c r="I7" s="63"/>
      <c r="J7" s="79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</row>
    <row r="8" spans="1:58" s="3" customFormat="1" ht="15" customHeight="1">
      <c r="A8" s="141" t="s">
        <v>243</v>
      </c>
      <c r="B8" s="141"/>
      <c r="C8" s="141"/>
      <c r="D8" s="141"/>
      <c r="E8" s="141"/>
      <c r="F8" s="141"/>
      <c r="G8" s="141"/>
      <c r="H8" s="141"/>
      <c r="I8" s="141"/>
      <c r="J8" s="160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</row>
    <row r="9" spans="1:58" s="3" customFormat="1" ht="20.100000000000001" customHeight="1">
      <c r="A9" s="62"/>
      <c r="B9" s="129" t="s">
        <v>200</v>
      </c>
      <c r="C9" s="129"/>
      <c r="D9" s="129"/>
      <c r="E9" s="129"/>
      <c r="F9" s="129"/>
      <c r="G9" s="129"/>
      <c r="H9" s="129"/>
      <c r="I9" s="92"/>
      <c r="J9" s="157">
        <f>SUM(J11,J13)</f>
        <v>97530673</v>
      </c>
      <c r="K9" s="132"/>
      <c r="L9" s="132"/>
      <c r="M9" s="132"/>
      <c r="N9" s="149" t="s">
        <v>268</v>
      </c>
      <c r="O9" s="149"/>
      <c r="P9" s="149"/>
      <c r="Q9" s="149"/>
      <c r="R9" s="132">
        <f>SUM(R11,R13)</f>
        <v>95692274</v>
      </c>
      <c r="S9" s="132"/>
      <c r="T9" s="132"/>
      <c r="U9" s="132"/>
      <c r="V9" s="149" t="s">
        <v>269</v>
      </c>
      <c r="W9" s="149"/>
      <c r="X9" s="149"/>
      <c r="Y9" s="149"/>
      <c r="Z9" s="132">
        <f>J9-R9</f>
        <v>1838399</v>
      </c>
      <c r="AA9" s="132"/>
      <c r="AB9" s="132"/>
      <c r="AC9" s="132"/>
    </row>
    <row r="10" spans="1:58" ht="15" customHeight="1">
      <c r="A10" s="1"/>
      <c r="B10" s="19"/>
      <c r="C10" s="19"/>
      <c r="D10" s="19"/>
      <c r="E10" s="19"/>
      <c r="F10" s="19"/>
      <c r="G10" s="19"/>
      <c r="H10" s="19"/>
      <c r="I10" s="1"/>
      <c r="J10" s="131"/>
      <c r="K10" s="130"/>
      <c r="L10" s="130"/>
      <c r="M10" s="130"/>
      <c r="N10" s="151"/>
      <c r="O10" s="151"/>
      <c r="P10" s="151"/>
      <c r="Q10" s="151"/>
      <c r="R10" s="130"/>
      <c r="S10" s="130"/>
      <c r="T10" s="130"/>
      <c r="U10" s="130"/>
      <c r="V10" s="151"/>
      <c r="W10" s="151"/>
      <c r="X10" s="151"/>
      <c r="Y10" s="151"/>
      <c r="Z10" s="130"/>
      <c r="AA10" s="130"/>
      <c r="AB10" s="130"/>
      <c r="AC10" s="130"/>
    </row>
    <row r="11" spans="1:58" ht="20.100000000000001" customHeight="1">
      <c r="A11" s="1"/>
      <c r="B11" s="19"/>
      <c r="C11" s="127" t="s">
        <v>4</v>
      </c>
      <c r="D11" s="127"/>
      <c r="E11" s="127"/>
      <c r="F11" s="127"/>
      <c r="G11" s="127"/>
      <c r="H11" s="127"/>
      <c r="I11" s="1"/>
      <c r="J11" s="131">
        <v>48298422</v>
      </c>
      <c r="K11" s="130"/>
      <c r="L11" s="130"/>
      <c r="M11" s="130"/>
      <c r="N11" s="133" t="s">
        <v>270</v>
      </c>
      <c r="O11" s="133"/>
      <c r="P11" s="133"/>
      <c r="Q11" s="133"/>
      <c r="R11" s="130">
        <v>47105682</v>
      </c>
      <c r="S11" s="130"/>
      <c r="T11" s="130"/>
      <c r="U11" s="130"/>
      <c r="V11" s="133" t="s">
        <v>271</v>
      </c>
      <c r="W11" s="133"/>
      <c r="X11" s="133"/>
      <c r="Y11" s="133"/>
      <c r="Z11" s="130">
        <f>J11-R11</f>
        <v>1192740</v>
      </c>
      <c r="AA11" s="130"/>
      <c r="AB11" s="130"/>
      <c r="AC11" s="130"/>
    </row>
    <row r="12" spans="1:58" ht="15" customHeight="1">
      <c r="A12" s="19"/>
      <c r="B12" s="19"/>
      <c r="C12" s="19"/>
      <c r="D12" s="19"/>
      <c r="E12" s="19"/>
      <c r="F12" s="19"/>
      <c r="G12" s="19"/>
      <c r="H12" s="19"/>
      <c r="I12" s="1"/>
      <c r="J12" s="131"/>
      <c r="K12" s="130"/>
      <c r="L12" s="130"/>
      <c r="M12" s="130"/>
      <c r="N12" s="151"/>
      <c r="O12" s="151"/>
      <c r="P12" s="151"/>
      <c r="Q12" s="151"/>
      <c r="R12" s="130"/>
      <c r="S12" s="130"/>
      <c r="T12" s="130"/>
      <c r="U12" s="130"/>
      <c r="V12" s="151"/>
      <c r="W12" s="151"/>
      <c r="X12" s="151"/>
      <c r="Y12" s="151"/>
      <c r="Z12" s="130"/>
      <c r="AA12" s="130"/>
      <c r="AB12" s="130"/>
      <c r="AC12" s="130"/>
    </row>
    <row r="13" spans="1:58" ht="21" customHeight="1">
      <c r="A13" s="1"/>
      <c r="B13" s="19"/>
      <c r="C13" s="127" t="s">
        <v>68</v>
      </c>
      <c r="D13" s="127"/>
      <c r="E13" s="127"/>
      <c r="F13" s="127"/>
      <c r="G13" s="127"/>
      <c r="H13" s="127"/>
      <c r="I13" s="1"/>
      <c r="J13" s="131">
        <f>SUM(J14:M20)</f>
        <v>49232251</v>
      </c>
      <c r="K13" s="130"/>
      <c r="L13" s="130"/>
      <c r="M13" s="130"/>
      <c r="N13" s="133" t="s">
        <v>272</v>
      </c>
      <c r="O13" s="133"/>
      <c r="P13" s="133"/>
      <c r="Q13" s="133"/>
      <c r="R13" s="130">
        <f>SUM(R14:U20)</f>
        <v>48586592</v>
      </c>
      <c r="S13" s="130"/>
      <c r="T13" s="130"/>
      <c r="U13" s="130"/>
      <c r="V13" s="133" t="s">
        <v>273</v>
      </c>
      <c r="W13" s="133"/>
      <c r="X13" s="133"/>
      <c r="Y13" s="133"/>
      <c r="Z13" s="130">
        <f>J13-R13</f>
        <v>645659</v>
      </c>
      <c r="AA13" s="130"/>
      <c r="AB13" s="130"/>
      <c r="AC13" s="130"/>
    </row>
    <row r="14" spans="1:58" ht="21" customHeight="1">
      <c r="A14" s="1"/>
      <c r="B14" s="1"/>
      <c r="C14" s="128" t="s">
        <v>69</v>
      </c>
      <c r="D14" s="128"/>
      <c r="E14" s="128"/>
      <c r="F14" s="128"/>
      <c r="G14" s="128"/>
      <c r="H14" s="128"/>
      <c r="I14" s="128"/>
      <c r="J14" s="131">
        <v>17937622</v>
      </c>
      <c r="K14" s="130"/>
      <c r="L14" s="130"/>
      <c r="M14" s="130"/>
      <c r="N14" s="133" t="s">
        <v>274</v>
      </c>
      <c r="O14" s="133"/>
      <c r="P14" s="133"/>
      <c r="Q14" s="133"/>
      <c r="R14" s="130">
        <v>17974862</v>
      </c>
      <c r="S14" s="130"/>
      <c r="T14" s="130"/>
      <c r="U14" s="130"/>
      <c r="V14" s="133" t="s">
        <v>275</v>
      </c>
      <c r="W14" s="133"/>
      <c r="X14" s="133"/>
      <c r="Y14" s="133"/>
      <c r="Z14" s="130">
        <f>J14-R14</f>
        <v>-37240</v>
      </c>
      <c r="AA14" s="130"/>
      <c r="AB14" s="130"/>
      <c r="AC14" s="130"/>
    </row>
    <row r="15" spans="1:58" ht="21" customHeight="1">
      <c r="A15" s="1"/>
      <c r="B15" s="1"/>
      <c r="C15" s="128" t="s">
        <v>70</v>
      </c>
      <c r="D15" s="128"/>
      <c r="E15" s="128"/>
      <c r="F15" s="128"/>
      <c r="G15" s="128"/>
      <c r="H15" s="128"/>
      <c r="I15" s="128"/>
      <c r="J15" s="131">
        <v>16182589</v>
      </c>
      <c r="K15" s="130"/>
      <c r="L15" s="130"/>
      <c r="M15" s="130"/>
      <c r="N15" s="133" t="s">
        <v>276</v>
      </c>
      <c r="O15" s="133"/>
      <c r="P15" s="133"/>
      <c r="Q15" s="133"/>
      <c r="R15" s="130">
        <v>15747877</v>
      </c>
      <c r="S15" s="130"/>
      <c r="T15" s="130"/>
      <c r="U15" s="130"/>
      <c r="V15" s="133" t="s">
        <v>277</v>
      </c>
      <c r="W15" s="133"/>
      <c r="X15" s="133"/>
      <c r="Y15" s="133"/>
      <c r="Z15" s="130">
        <f>J15-R15</f>
        <v>434712</v>
      </c>
      <c r="AA15" s="130"/>
      <c r="AB15" s="130"/>
      <c r="AC15" s="130"/>
    </row>
    <row r="16" spans="1:58" ht="21" customHeight="1">
      <c r="A16" s="1"/>
      <c r="B16" s="1"/>
      <c r="C16" s="164" t="s">
        <v>71</v>
      </c>
      <c r="D16" s="164"/>
      <c r="E16" s="164"/>
      <c r="F16" s="164"/>
      <c r="G16" s="164"/>
      <c r="H16" s="164"/>
      <c r="I16" s="164"/>
      <c r="J16" s="131" t="s">
        <v>278</v>
      </c>
      <c r="K16" s="130"/>
      <c r="L16" s="130"/>
      <c r="M16" s="130"/>
      <c r="N16" s="133"/>
      <c r="O16" s="133"/>
      <c r="P16" s="133"/>
      <c r="Q16" s="133"/>
      <c r="R16" s="130" t="s">
        <v>278</v>
      </c>
      <c r="S16" s="130"/>
      <c r="T16" s="130"/>
      <c r="U16" s="130"/>
      <c r="V16" s="133"/>
      <c r="W16" s="133"/>
      <c r="X16" s="133"/>
      <c r="Y16" s="133"/>
      <c r="Z16" s="130" t="s">
        <v>278</v>
      </c>
      <c r="AA16" s="130"/>
      <c r="AB16" s="130"/>
      <c r="AC16" s="130"/>
    </row>
    <row r="17" spans="1:36" ht="21" customHeight="1">
      <c r="A17" s="1"/>
      <c r="B17" s="1"/>
      <c r="C17" s="128" t="s">
        <v>72</v>
      </c>
      <c r="D17" s="128"/>
      <c r="E17" s="128"/>
      <c r="F17" s="128"/>
      <c r="G17" s="128"/>
      <c r="H17" s="128"/>
      <c r="I17" s="128"/>
      <c r="J17" s="131">
        <v>2182787</v>
      </c>
      <c r="K17" s="130"/>
      <c r="L17" s="130"/>
      <c r="M17" s="130"/>
      <c r="N17" s="133" t="s">
        <v>279</v>
      </c>
      <c r="O17" s="133"/>
      <c r="P17" s="133"/>
      <c r="Q17" s="133"/>
      <c r="R17" s="130">
        <v>2095888</v>
      </c>
      <c r="S17" s="130"/>
      <c r="T17" s="130"/>
      <c r="U17" s="130"/>
      <c r="V17" s="133" t="s">
        <v>280</v>
      </c>
      <c r="W17" s="133"/>
      <c r="X17" s="133"/>
      <c r="Y17" s="133"/>
      <c r="Z17" s="130">
        <f>J17-R17</f>
        <v>86899</v>
      </c>
      <c r="AA17" s="130"/>
      <c r="AB17" s="130"/>
      <c r="AC17" s="130"/>
    </row>
    <row r="18" spans="1:36" ht="21" customHeight="1">
      <c r="A18" s="1"/>
      <c r="B18" s="1"/>
      <c r="C18" s="128" t="s">
        <v>73</v>
      </c>
      <c r="D18" s="128"/>
      <c r="E18" s="128"/>
      <c r="F18" s="128"/>
      <c r="G18" s="128"/>
      <c r="H18" s="128"/>
      <c r="I18" s="128"/>
      <c r="J18" s="131">
        <v>35935</v>
      </c>
      <c r="K18" s="130"/>
      <c r="L18" s="130"/>
      <c r="M18" s="130"/>
      <c r="N18" s="133" t="s">
        <v>281</v>
      </c>
      <c r="O18" s="133"/>
      <c r="P18" s="133"/>
      <c r="Q18" s="133"/>
      <c r="R18" s="130">
        <v>34953</v>
      </c>
      <c r="S18" s="130"/>
      <c r="T18" s="130"/>
      <c r="U18" s="130"/>
      <c r="V18" s="133" t="s">
        <v>282</v>
      </c>
      <c r="W18" s="133"/>
      <c r="X18" s="133"/>
      <c r="Y18" s="133"/>
      <c r="Z18" s="130">
        <f>J18-R18</f>
        <v>982</v>
      </c>
      <c r="AA18" s="130"/>
      <c r="AB18" s="130"/>
      <c r="AC18" s="130"/>
    </row>
    <row r="19" spans="1:36" ht="21" customHeight="1">
      <c r="A19" s="1"/>
      <c r="B19" s="1"/>
      <c r="C19" s="128" t="s">
        <v>188</v>
      </c>
      <c r="D19" s="128"/>
      <c r="E19" s="128"/>
      <c r="F19" s="128"/>
      <c r="G19" s="128"/>
      <c r="H19" s="128"/>
      <c r="I19" s="128"/>
      <c r="J19" s="131">
        <v>11373171</v>
      </c>
      <c r="K19" s="130"/>
      <c r="L19" s="130"/>
      <c r="M19" s="130"/>
      <c r="N19" s="133" t="s">
        <v>283</v>
      </c>
      <c r="O19" s="133"/>
      <c r="P19" s="133"/>
      <c r="Q19" s="133"/>
      <c r="R19" s="130">
        <v>11218586</v>
      </c>
      <c r="S19" s="130"/>
      <c r="T19" s="130"/>
      <c r="U19" s="130"/>
      <c r="V19" s="133" t="s">
        <v>284</v>
      </c>
      <c r="W19" s="133"/>
      <c r="X19" s="133"/>
      <c r="Y19" s="133"/>
      <c r="Z19" s="130">
        <f>J19-R19</f>
        <v>154585</v>
      </c>
      <c r="AA19" s="130"/>
      <c r="AB19" s="130"/>
      <c r="AC19" s="130"/>
    </row>
    <row r="20" spans="1:36" ht="21" customHeight="1">
      <c r="A20" s="1"/>
      <c r="B20" s="1"/>
      <c r="C20" s="128" t="s">
        <v>217</v>
      </c>
      <c r="D20" s="128"/>
      <c r="E20" s="128"/>
      <c r="F20" s="128"/>
      <c r="G20" s="128"/>
      <c r="H20" s="128"/>
      <c r="I20" s="128"/>
      <c r="J20" s="131">
        <v>1520147</v>
      </c>
      <c r="K20" s="130"/>
      <c r="L20" s="130"/>
      <c r="M20" s="130"/>
      <c r="N20" s="133" t="s">
        <v>283</v>
      </c>
      <c r="O20" s="133"/>
      <c r="P20" s="133"/>
      <c r="Q20" s="133"/>
      <c r="R20" s="130">
        <v>1514426</v>
      </c>
      <c r="S20" s="130"/>
      <c r="T20" s="130"/>
      <c r="U20" s="130"/>
      <c r="V20" s="133" t="s">
        <v>285</v>
      </c>
      <c r="W20" s="133"/>
      <c r="X20" s="133"/>
      <c r="Y20" s="133"/>
      <c r="Z20" s="130">
        <f>J20-R20</f>
        <v>5721</v>
      </c>
      <c r="AA20" s="130"/>
      <c r="AB20" s="130"/>
      <c r="AC20" s="130"/>
    </row>
    <row r="21" spans="1:36" ht="20.100000000000001" customHeight="1">
      <c r="A21" s="1"/>
      <c r="B21" s="1"/>
      <c r="C21" s="33"/>
      <c r="D21" s="33"/>
      <c r="E21" s="33"/>
      <c r="F21" s="33"/>
      <c r="G21" s="33"/>
      <c r="H21" s="33"/>
      <c r="I21" s="33"/>
      <c r="J21" s="76"/>
      <c r="K21" s="21"/>
      <c r="L21" s="21"/>
      <c r="M21" s="21"/>
      <c r="N21" s="81"/>
      <c r="O21" s="81"/>
      <c r="P21" s="81"/>
      <c r="Q21" s="81"/>
      <c r="R21" s="21"/>
      <c r="S21" s="21"/>
      <c r="T21" s="21"/>
      <c r="U21" s="21"/>
      <c r="V21" s="82"/>
      <c r="W21" s="82"/>
      <c r="X21" s="82"/>
      <c r="Y21" s="82"/>
      <c r="Z21" s="21"/>
      <c r="AA21" s="21"/>
      <c r="AB21" s="21"/>
      <c r="AC21" s="21"/>
    </row>
    <row r="22" spans="1:36" s="3" customFormat="1" ht="20.100000000000001" customHeight="1">
      <c r="A22" s="62"/>
      <c r="B22" s="129" t="s">
        <v>74</v>
      </c>
      <c r="C22" s="129"/>
      <c r="D22" s="129"/>
      <c r="E22" s="129"/>
      <c r="F22" s="129"/>
      <c r="G22" s="129"/>
      <c r="H22" s="129"/>
      <c r="I22" s="90"/>
      <c r="J22" s="157">
        <v>2517944</v>
      </c>
      <c r="K22" s="132"/>
      <c r="L22" s="132"/>
      <c r="M22" s="132"/>
      <c r="N22" s="149" t="s">
        <v>286</v>
      </c>
      <c r="O22" s="149"/>
      <c r="P22" s="149"/>
      <c r="Q22" s="149"/>
      <c r="R22" s="132">
        <v>2360031</v>
      </c>
      <c r="S22" s="132"/>
      <c r="T22" s="132"/>
      <c r="U22" s="132"/>
      <c r="V22" s="149" t="s">
        <v>287</v>
      </c>
      <c r="W22" s="149"/>
      <c r="X22" s="149"/>
      <c r="Y22" s="149"/>
      <c r="Z22" s="132">
        <v>157913</v>
      </c>
      <c r="AA22" s="132"/>
      <c r="AB22" s="132"/>
      <c r="AC22" s="132"/>
    </row>
    <row r="23" spans="1:36" ht="17.25" customHeight="1">
      <c r="A23" s="3"/>
      <c r="B23" s="51"/>
      <c r="C23" s="51"/>
      <c r="D23" s="51"/>
      <c r="E23" s="51"/>
      <c r="F23" s="51"/>
      <c r="G23" s="51"/>
      <c r="H23" s="51"/>
      <c r="I23" s="18"/>
      <c r="J23" s="74"/>
      <c r="K23" s="74"/>
      <c r="L23" s="74"/>
      <c r="M23" s="74"/>
      <c r="N23" s="75"/>
      <c r="O23" s="75"/>
      <c r="P23" s="75"/>
      <c r="Q23" s="75"/>
      <c r="R23" s="74"/>
      <c r="S23" s="74"/>
      <c r="T23" s="74"/>
      <c r="U23" s="74"/>
      <c r="V23" s="75"/>
      <c r="W23" s="75"/>
      <c r="X23" s="75"/>
      <c r="Y23" s="75"/>
      <c r="Z23" s="74"/>
      <c r="AA23" s="74"/>
      <c r="AB23" s="74"/>
      <c r="AC23" s="74"/>
    </row>
    <row r="24" spans="1:36" s="3" customFormat="1" ht="20.100000000000001" customHeight="1">
      <c r="A24" s="141" t="s">
        <v>244</v>
      </c>
      <c r="B24" s="141"/>
      <c r="C24" s="141"/>
      <c r="D24" s="141"/>
      <c r="E24" s="141"/>
      <c r="F24" s="141"/>
      <c r="G24" s="141"/>
      <c r="H24" s="141"/>
      <c r="I24" s="142"/>
      <c r="J24" s="143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G24" s="116" t="s">
        <v>329</v>
      </c>
      <c r="AH24" s="117"/>
      <c r="AI24" s="117"/>
    </row>
    <row r="25" spans="1:36" ht="15" customHeight="1">
      <c r="A25" s="3"/>
      <c r="B25" s="129" t="s">
        <v>200</v>
      </c>
      <c r="C25" s="129"/>
      <c r="D25" s="129"/>
      <c r="E25" s="129"/>
      <c r="F25" s="129"/>
      <c r="G25" s="129"/>
      <c r="H25" s="129"/>
      <c r="I25" s="92"/>
      <c r="J25" s="157">
        <f>J27+J29</f>
        <v>93135352</v>
      </c>
      <c r="K25" s="132"/>
      <c r="L25" s="132"/>
      <c r="M25" s="132"/>
      <c r="N25" s="162">
        <f>J25/AG25*100</f>
        <v>95.493396215978123</v>
      </c>
      <c r="O25" s="162"/>
      <c r="P25" s="162"/>
      <c r="Q25" s="162"/>
      <c r="R25" s="132">
        <f>R27+R29</f>
        <v>91221290</v>
      </c>
      <c r="S25" s="132"/>
      <c r="T25" s="132"/>
      <c r="U25" s="132"/>
      <c r="V25" s="148">
        <f>R25/AI25*100</f>
        <v>95.327748194175015</v>
      </c>
      <c r="W25" s="148"/>
      <c r="X25" s="148"/>
      <c r="Y25" s="148"/>
      <c r="Z25" s="132">
        <f>J25-R25</f>
        <v>1914062</v>
      </c>
      <c r="AA25" s="132"/>
      <c r="AB25" s="132"/>
      <c r="AC25" s="132"/>
      <c r="AG25" s="118">
        <v>97530673</v>
      </c>
      <c r="AH25" s="116"/>
      <c r="AI25" s="116">
        <v>95692274</v>
      </c>
      <c r="AJ25" s="93"/>
    </row>
    <row r="26" spans="1:36" ht="20.100000000000001" customHeight="1">
      <c r="A26" s="1"/>
      <c r="B26" s="19"/>
      <c r="C26" s="19"/>
      <c r="D26" s="19"/>
      <c r="E26" s="19"/>
      <c r="F26" s="19"/>
      <c r="G26" s="19"/>
      <c r="H26" s="19"/>
      <c r="I26" s="1"/>
      <c r="J26" s="131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G26" s="116"/>
      <c r="AH26" s="116"/>
      <c r="AI26" s="116"/>
    </row>
    <row r="27" spans="1:36" ht="15" customHeight="1">
      <c r="B27" s="19"/>
      <c r="C27" s="127" t="s">
        <v>4</v>
      </c>
      <c r="D27" s="127"/>
      <c r="E27" s="127"/>
      <c r="F27" s="127"/>
      <c r="G27" s="127"/>
      <c r="H27" s="127"/>
      <c r="I27" s="1"/>
      <c r="J27" s="131">
        <v>48064006</v>
      </c>
      <c r="K27" s="130"/>
      <c r="L27" s="130"/>
      <c r="M27" s="130"/>
      <c r="N27" s="137">
        <f t="shared" ref="N27:N36" si="0">J27/AG27*100</f>
        <v>99.514650809916731</v>
      </c>
      <c r="O27" s="137"/>
      <c r="P27" s="137"/>
      <c r="Q27" s="137"/>
      <c r="R27" s="130">
        <v>47051459</v>
      </c>
      <c r="S27" s="130"/>
      <c r="T27" s="130"/>
      <c r="U27" s="130"/>
      <c r="V27" s="138">
        <f t="shared" ref="V27:V36" si="1">R27/AI27*100</f>
        <v>99.884890744178165</v>
      </c>
      <c r="W27" s="138"/>
      <c r="X27" s="138"/>
      <c r="Y27" s="138"/>
      <c r="Z27" s="130">
        <f>J27-R27</f>
        <v>1012547</v>
      </c>
      <c r="AA27" s="130"/>
      <c r="AB27" s="130"/>
      <c r="AC27" s="130"/>
      <c r="AG27" s="116">
        <v>48298422</v>
      </c>
      <c r="AH27" s="116"/>
      <c r="AI27" s="116">
        <v>47105682</v>
      </c>
    </row>
    <row r="28" spans="1:36" ht="21" customHeight="1">
      <c r="A28" s="19"/>
      <c r="B28" s="19"/>
      <c r="C28" s="19"/>
      <c r="D28" s="19"/>
      <c r="E28" s="19"/>
      <c r="F28" s="19"/>
      <c r="G28" s="19"/>
      <c r="H28" s="19"/>
      <c r="I28" s="1"/>
      <c r="J28" s="131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G28" s="116"/>
      <c r="AH28" s="116"/>
      <c r="AI28" s="116"/>
    </row>
    <row r="29" spans="1:36" ht="21" customHeight="1">
      <c r="B29" s="19"/>
      <c r="C29" s="127" t="s">
        <v>68</v>
      </c>
      <c r="D29" s="127"/>
      <c r="E29" s="127"/>
      <c r="F29" s="127"/>
      <c r="G29" s="127"/>
      <c r="H29" s="127"/>
      <c r="I29" s="1"/>
      <c r="J29" s="131">
        <f>SUM(J30:M36)</f>
        <v>45071346</v>
      </c>
      <c r="K29" s="130"/>
      <c r="L29" s="130"/>
      <c r="M29" s="130"/>
      <c r="N29" s="137">
        <f t="shared" si="0"/>
        <v>91.548416098219846</v>
      </c>
      <c r="O29" s="137"/>
      <c r="P29" s="137"/>
      <c r="Q29" s="137"/>
      <c r="R29" s="130">
        <f>SUM(R30:U36)</f>
        <v>44169831</v>
      </c>
      <c r="S29" s="130"/>
      <c r="T29" s="130"/>
      <c r="U29" s="130"/>
      <c r="V29" s="138">
        <f t="shared" si="1"/>
        <v>90.909506474543434</v>
      </c>
      <c r="W29" s="138"/>
      <c r="X29" s="138"/>
      <c r="Y29" s="138"/>
      <c r="Z29" s="130">
        <f>J29+R29</f>
        <v>89241177</v>
      </c>
      <c r="AA29" s="130"/>
      <c r="AB29" s="130"/>
      <c r="AC29" s="130"/>
      <c r="AG29" s="116">
        <v>49232251</v>
      </c>
      <c r="AH29" s="116"/>
      <c r="AI29" s="116">
        <v>48586592</v>
      </c>
    </row>
    <row r="30" spans="1:36" ht="21" customHeight="1">
      <c r="A30" s="1"/>
      <c r="B30" s="1"/>
      <c r="C30" s="128" t="s">
        <v>69</v>
      </c>
      <c r="D30" s="128"/>
      <c r="E30" s="128"/>
      <c r="F30" s="128"/>
      <c r="G30" s="128"/>
      <c r="H30" s="128"/>
      <c r="I30" s="128"/>
      <c r="J30" s="131">
        <v>17150520</v>
      </c>
      <c r="K30" s="130"/>
      <c r="L30" s="130"/>
      <c r="M30" s="130"/>
      <c r="N30" s="137">
        <f t="shared" si="0"/>
        <v>95.612004757375317</v>
      </c>
      <c r="O30" s="137"/>
      <c r="P30" s="137"/>
      <c r="Q30" s="137"/>
      <c r="R30" s="130">
        <v>16892591</v>
      </c>
      <c r="S30" s="130"/>
      <c r="T30" s="130"/>
      <c r="U30" s="130"/>
      <c r="V30" s="138">
        <f t="shared" si="1"/>
        <v>93.978974636912369</v>
      </c>
      <c r="W30" s="138"/>
      <c r="X30" s="138"/>
      <c r="Y30" s="138"/>
      <c r="Z30" s="130">
        <f t="shared" ref="Z30:Z36" si="2">J30+R30</f>
        <v>34043111</v>
      </c>
      <c r="AA30" s="130"/>
      <c r="AB30" s="130"/>
      <c r="AC30" s="130"/>
      <c r="AG30" s="116">
        <v>17937622</v>
      </c>
      <c r="AH30" s="116"/>
      <c r="AI30" s="116">
        <v>17974862</v>
      </c>
    </row>
    <row r="31" spans="1:36" ht="21" customHeight="1">
      <c r="A31" s="1"/>
      <c r="B31" s="1"/>
      <c r="C31" s="128" t="s">
        <v>70</v>
      </c>
      <c r="D31" s="128"/>
      <c r="E31" s="128"/>
      <c r="F31" s="128"/>
      <c r="G31" s="128"/>
      <c r="H31" s="128"/>
      <c r="I31" s="128"/>
      <c r="J31" s="131">
        <v>12695475</v>
      </c>
      <c r="K31" s="130"/>
      <c r="L31" s="130"/>
      <c r="M31" s="130"/>
      <c r="N31" s="137">
        <f t="shared" si="0"/>
        <v>78.451445562882427</v>
      </c>
      <c r="O31" s="137"/>
      <c r="P31" s="137"/>
      <c r="Q31" s="137"/>
      <c r="R31" s="130">
        <v>12289499</v>
      </c>
      <c r="S31" s="130"/>
      <c r="T31" s="130"/>
      <c r="U31" s="130"/>
      <c r="V31" s="138">
        <f t="shared" si="1"/>
        <v>78.039084252436069</v>
      </c>
      <c r="W31" s="138"/>
      <c r="X31" s="138"/>
      <c r="Y31" s="138"/>
      <c r="Z31" s="130">
        <f t="shared" si="2"/>
        <v>24984974</v>
      </c>
      <c r="AA31" s="130"/>
      <c r="AB31" s="130"/>
      <c r="AC31" s="130"/>
      <c r="AG31" s="116">
        <v>16182589</v>
      </c>
      <c r="AH31" s="116"/>
      <c r="AI31" s="116">
        <v>15747877</v>
      </c>
    </row>
    <row r="32" spans="1:36" ht="21" customHeight="1">
      <c r="A32" s="1"/>
      <c r="B32" s="1"/>
      <c r="C32" s="164" t="s">
        <v>71</v>
      </c>
      <c r="D32" s="164"/>
      <c r="E32" s="164"/>
      <c r="F32" s="164"/>
      <c r="G32" s="164"/>
      <c r="H32" s="164"/>
      <c r="I32" s="164"/>
      <c r="J32" s="131" t="s">
        <v>278</v>
      </c>
      <c r="K32" s="130"/>
      <c r="L32" s="130"/>
      <c r="M32" s="130"/>
      <c r="N32" s="137"/>
      <c r="O32" s="137"/>
      <c r="P32" s="137"/>
      <c r="Q32" s="137"/>
      <c r="R32" s="130" t="s">
        <v>278</v>
      </c>
      <c r="S32" s="130"/>
      <c r="T32" s="130"/>
      <c r="U32" s="130"/>
      <c r="V32" s="138"/>
      <c r="W32" s="138"/>
      <c r="X32" s="138"/>
      <c r="Y32" s="138"/>
      <c r="Z32" s="130" t="s">
        <v>278</v>
      </c>
      <c r="AA32" s="130"/>
      <c r="AB32" s="130"/>
      <c r="AC32" s="130"/>
      <c r="AG32" s="116" t="s">
        <v>225</v>
      </c>
      <c r="AH32" s="116"/>
      <c r="AI32" s="116" t="s">
        <v>225</v>
      </c>
    </row>
    <row r="33" spans="1:35" ht="21" customHeight="1">
      <c r="A33" s="1"/>
      <c r="B33" s="1"/>
      <c r="C33" s="128" t="s">
        <v>72</v>
      </c>
      <c r="D33" s="128"/>
      <c r="E33" s="128"/>
      <c r="F33" s="128"/>
      <c r="G33" s="128"/>
      <c r="H33" s="128"/>
      <c r="I33" s="128"/>
      <c r="J33" s="131">
        <v>2074042</v>
      </c>
      <c r="K33" s="130"/>
      <c r="L33" s="130"/>
      <c r="M33" s="130"/>
      <c r="N33" s="137">
        <f t="shared" si="0"/>
        <v>95.018066352786605</v>
      </c>
      <c r="O33" s="137"/>
      <c r="P33" s="137"/>
      <c r="Q33" s="137"/>
      <c r="R33" s="130">
        <v>2027135</v>
      </c>
      <c r="S33" s="130"/>
      <c r="T33" s="130"/>
      <c r="U33" s="130"/>
      <c r="V33" s="138">
        <f t="shared" si="1"/>
        <v>96.719624331071131</v>
      </c>
      <c r="W33" s="138"/>
      <c r="X33" s="138"/>
      <c r="Y33" s="138"/>
      <c r="Z33" s="130">
        <f t="shared" si="2"/>
        <v>4101177</v>
      </c>
      <c r="AA33" s="130"/>
      <c r="AB33" s="130"/>
      <c r="AC33" s="130"/>
      <c r="AG33" s="116">
        <v>2182787</v>
      </c>
      <c r="AH33" s="116"/>
      <c r="AI33" s="116">
        <v>2095888</v>
      </c>
    </row>
    <row r="34" spans="1:35" ht="21" customHeight="1">
      <c r="A34" s="1"/>
      <c r="B34" s="1"/>
      <c r="C34" s="128" t="s">
        <v>73</v>
      </c>
      <c r="D34" s="128"/>
      <c r="E34" s="128"/>
      <c r="F34" s="128"/>
      <c r="G34" s="128"/>
      <c r="H34" s="128"/>
      <c r="I34" s="128"/>
      <c r="J34" s="131">
        <v>44013</v>
      </c>
      <c r="K34" s="130"/>
      <c r="L34" s="130"/>
      <c r="M34" s="130"/>
      <c r="N34" s="137">
        <f t="shared" si="0"/>
        <v>122.47947683317099</v>
      </c>
      <c r="O34" s="137"/>
      <c r="P34" s="137"/>
      <c r="Q34" s="137"/>
      <c r="R34" s="130">
        <v>44013</v>
      </c>
      <c r="S34" s="130"/>
      <c r="T34" s="130"/>
      <c r="U34" s="130"/>
      <c r="V34" s="138">
        <f t="shared" si="1"/>
        <v>125.92052184361857</v>
      </c>
      <c r="W34" s="138"/>
      <c r="X34" s="138"/>
      <c r="Y34" s="138"/>
      <c r="Z34" s="130">
        <f t="shared" si="2"/>
        <v>88026</v>
      </c>
      <c r="AA34" s="130"/>
      <c r="AB34" s="130"/>
      <c r="AC34" s="130"/>
      <c r="AG34" s="116">
        <v>35935</v>
      </c>
      <c r="AH34" s="116"/>
      <c r="AI34" s="116">
        <v>34953</v>
      </c>
    </row>
    <row r="35" spans="1:35" ht="21" customHeight="1">
      <c r="A35" s="1"/>
      <c r="B35" s="1"/>
      <c r="C35" s="128" t="s">
        <v>188</v>
      </c>
      <c r="D35" s="128"/>
      <c r="E35" s="128"/>
      <c r="F35" s="128"/>
      <c r="G35" s="128"/>
      <c r="H35" s="128"/>
      <c r="I35" s="128"/>
      <c r="J35" s="131">
        <v>11554752</v>
      </c>
      <c r="K35" s="130"/>
      <c r="L35" s="130"/>
      <c r="M35" s="130"/>
      <c r="N35" s="137">
        <f t="shared" si="0"/>
        <v>101.59657319845098</v>
      </c>
      <c r="O35" s="137"/>
      <c r="P35" s="137"/>
      <c r="Q35" s="137"/>
      <c r="R35" s="130">
        <v>11369721</v>
      </c>
      <c r="S35" s="130"/>
      <c r="T35" s="130"/>
      <c r="U35" s="130"/>
      <c r="V35" s="138">
        <f t="shared" si="1"/>
        <v>101.34718403905805</v>
      </c>
      <c r="W35" s="138"/>
      <c r="X35" s="138"/>
      <c r="Y35" s="138"/>
      <c r="Z35" s="130">
        <f t="shared" si="2"/>
        <v>22924473</v>
      </c>
      <c r="AA35" s="130"/>
      <c r="AB35" s="130"/>
      <c r="AC35" s="130"/>
      <c r="AG35" s="116">
        <v>11373171</v>
      </c>
      <c r="AH35" s="116"/>
      <c r="AI35" s="116">
        <v>11218586</v>
      </c>
    </row>
    <row r="36" spans="1:35" ht="20.100000000000001" customHeight="1">
      <c r="A36" s="1"/>
      <c r="B36" s="1"/>
      <c r="C36" s="128" t="s">
        <v>217</v>
      </c>
      <c r="D36" s="128"/>
      <c r="E36" s="128"/>
      <c r="F36" s="128"/>
      <c r="G36" s="128"/>
      <c r="H36" s="128"/>
      <c r="I36" s="128"/>
      <c r="J36" s="131">
        <v>1552544</v>
      </c>
      <c r="K36" s="130"/>
      <c r="L36" s="130"/>
      <c r="M36" s="130"/>
      <c r="N36" s="137">
        <f t="shared" si="0"/>
        <v>102.13117547184582</v>
      </c>
      <c r="O36" s="137"/>
      <c r="P36" s="137"/>
      <c r="Q36" s="137"/>
      <c r="R36" s="130">
        <v>1546872</v>
      </c>
      <c r="S36" s="130"/>
      <c r="T36" s="130"/>
      <c r="U36" s="130"/>
      <c r="V36" s="138">
        <f t="shared" si="1"/>
        <v>102.14246189645451</v>
      </c>
      <c r="W36" s="138"/>
      <c r="X36" s="138"/>
      <c r="Y36" s="138"/>
      <c r="Z36" s="130">
        <f t="shared" si="2"/>
        <v>3099416</v>
      </c>
      <c r="AA36" s="130"/>
      <c r="AB36" s="130"/>
      <c r="AC36" s="130"/>
      <c r="AG36" s="116">
        <v>1520147</v>
      </c>
      <c r="AH36" s="116"/>
      <c r="AI36" s="116">
        <v>1514426</v>
      </c>
    </row>
    <row r="37" spans="1:35" ht="20.100000000000001" customHeight="1">
      <c r="A37" s="1"/>
      <c r="B37" s="1"/>
      <c r="C37" s="19"/>
      <c r="D37" s="19"/>
      <c r="E37" s="19"/>
      <c r="F37" s="19"/>
      <c r="G37" s="19"/>
      <c r="H37" s="19"/>
      <c r="I37" s="19"/>
      <c r="J37" s="131"/>
      <c r="K37" s="130"/>
      <c r="L37" s="130"/>
      <c r="M37" s="130"/>
      <c r="N37" s="169"/>
      <c r="O37" s="169"/>
      <c r="P37" s="169"/>
      <c r="Q37" s="169"/>
      <c r="R37" s="130"/>
      <c r="S37" s="130"/>
      <c r="T37" s="130"/>
      <c r="U37" s="130"/>
      <c r="V37" s="169"/>
      <c r="W37" s="169"/>
      <c r="X37" s="169"/>
      <c r="Y37" s="169"/>
      <c r="Z37" s="130"/>
      <c r="AA37" s="130"/>
      <c r="AB37" s="130"/>
      <c r="AC37" s="130"/>
    </row>
    <row r="38" spans="1:35" ht="20.100000000000001" customHeight="1">
      <c r="A38" s="3"/>
      <c r="B38" s="129" t="s">
        <v>74</v>
      </c>
      <c r="C38" s="129"/>
      <c r="D38" s="129"/>
      <c r="E38" s="129"/>
      <c r="F38" s="129"/>
      <c r="G38" s="129"/>
      <c r="H38" s="129"/>
      <c r="I38" s="62"/>
      <c r="J38" s="157">
        <v>2502216</v>
      </c>
      <c r="K38" s="132"/>
      <c r="L38" s="132"/>
      <c r="M38" s="132"/>
      <c r="N38" s="167">
        <f>J38/J22*100</f>
        <v>99.375363391719588</v>
      </c>
      <c r="O38" s="167"/>
      <c r="P38" s="167"/>
      <c r="Q38" s="167"/>
      <c r="R38" s="132">
        <v>2383829</v>
      </c>
      <c r="S38" s="132"/>
      <c r="T38" s="132"/>
      <c r="U38" s="132"/>
      <c r="V38" s="167">
        <f>R38/R22*100</f>
        <v>101.00837658488385</v>
      </c>
      <c r="W38" s="167"/>
      <c r="X38" s="167"/>
      <c r="Y38" s="167"/>
      <c r="Z38" s="132">
        <f>J38-R38</f>
        <v>118387</v>
      </c>
      <c r="AA38" s="132"/>
      <c r="AB38" s="132"/>
      <c r="AC38" s="132"/>
    </row>
    <row r="39" spans="1:35" ht="20.100000000000001" customHeight="1" thickBot="1">
      <c r="A39" s="22"/>
      <c r="B39" s="1"/>
      <c r="C39" s="1"/>
      <c r="D39" s="1"/>
      <c r="E39" s="1"/>
      <c r="F39" s="1"/>
      <c r="G39" s="1"/>
      <c r="H39" s="1"/>
      <c r="I39" s="64"/>
      <c r="J39" s="165"/>
      <c r="K39" s="166"/>
      <c r="L39" s="166"/>
      <c r="M39" s="166"/>
      <c r="N39" s="168"/>
      <c r="O39" s="168"/>
      <c r="P39" s="168"/>
      <c r="Q39" s="168"/>
      <c r="R39" s="166"/>
      <c r="S39" s="166"/>
      <c r="T39" s="166"/>
      <c r="U39" s="166"/>
      <c r="V39" s="168"/>
      <c r="W39" s="168"/>
      <c r="X39" s="168"/>
      <c r="Y39" s="168"/>
      <c r="Z39" s="166"/>
      <c r="AA39" s="166"/>
      <c r="AB39" s="166"/>
      <c r="AC39" s="166"/>
    </row>
    <row r="40" spans="1:35" ht="23.25" customHeight="1">
      <c r="A40" s="24"/>
      <c r="B40" s="28"/>
      <c r="C40" s="65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102"/>
      <c r="O40" s="102"/>
      <c r="P40" s="102"/>
      <c r="Q40" s="102"/>
      <c r="R40" s="102"/>
      <c r="S40" s="102"/>
      <c r="T40" s="102"/>
      <c r="U40" s="102"/>
      <c r="V40" s="103"/>
      <c r="W40" s="147" t="s">
        <v>323</v>
      </c>
      <c r="X40" s="147"/>
      <c r="Y40" s="147"/>
      <c r="Z40" s="147"/>
      <c r="AA40" s="147"/>
      <c r="AB40" s="147"/>
      <c r="AC40" s="147"/>
    </row>
    <row r="41" spans="1:35" ht="19.5" customHeight="1">
      <c r="A41" s="24"/>
      <c r="N41" s="104"/>
      <c r="O41" s="104"/>
      <c r="P41" s="104"/>
      <c r="Q41" s="104"/>
      <c r="R41" s="104"/>
      <c r="S41" s="104"/>
      <c r="T41" s="104"/>
      <c r="U41" s="104"/>
      <c r="V41" s="103"/>
      <c r="W41" s="170" t="s">
        <v>324</v>
      </c>
      <c r="X41" s="170"/>
      <c r="Y41" s="170"/>
      <c r="Z41" s="170"/>
      <c r="AA41" s="170"/>
      <c r="AB41" s="170"/>
      <c r="AC41" s="170"/>
    </row>
    <row r="42" spans="1:35" ht="15" customHeight="1">
      <c r="A42" s="24"/>
      <c r="B42" s="1"/>
      <c r="C42" s="20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134"/>
      <c r="O42" s="134"/>
      <c r="P42" s="134"/>
      <c r="Q42" s="134"/>
      <c r="R42" s="135"/>
      <c r="S42" s="135"/>
      <c r="T42" s="135"/>
      <c r="U42" s="135"/>
      <c r="W42" s="146"/>
      <c r="X42" s="146"/>
      <c r="Y42" s="146"/>
      <c r="Z42" s="146"/>
      <c r="AA42" s="146"/>
      <c r="AB42" s="146"/>
      <c r="AC42" s="146"/>
    </row>
    <row r="43" spans="1:35" ht="20.100000000000001" customHeight="1">
      <c r="A43" s="2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34"/>
      <c r="O43" s="134"/>
      <c r="P43" s="134"/>
      <c r="Q43" s="134"/>
      <c r="R43" s="136"/>
      <c r="S43" s="136"/>
      <c r="T43" s="136"/>
      <c r="U43" s="136"/>
      <c r="W43" s="1"/>
      <c r="X43" s="1"/>
      <c r="Y43" s="1"/>
      <c r="Z43" s="1"/>
      <c r="AA43" s="145"/>
      <c r="AB43" s="145"/>
      <c r="AC43" s="145"/>
    </row>
    <row r="46" spans="1:35" s="3" customFormat="1" ht="21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E46" s="9"/>
    </row>
    <row r="47" spans="1:35" ht="21.75" customHeight="1">
      <c r="AE47" s="9"/>
    </row>
    <row r="48" spans="1:35" ht="21.75" customHeight="1">
      <c r="AE48" s="9"/>
    </row>
    <row r="49" spans="1:31" ht="21.75" customHeight="1">
      <c r="AE49" s="9"/>
    </row>
    <row r="50" spans="1:31" ht="21.75" customHeight="1">
      <c r="AE50" s="9"/>
    </row>
    <row r="51" spans="1:31" ht="21.75" customHeight="1">
      <c r="AE51" s="9"/>
    </row>
    <row r="52" spans="1:31" ht="21.75" customHeight="1">
      <c r="AE52" s="9"/>
    </row>
    <row r="53" spans="1:31" ht="20.100000000000001" customHeight="1">
      <c r="AE53" s="9"/>
    </row>
    <row r="54" spans="1:31" s="3" customFormat="1" ht="20.100000000000001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E54" s="17"/>
    </row>
    <row r="55" spans="1:31" ht="20.100000000000001" customHeight="1">
      <c r="AE55" s="9"/>
    </row>
    <row r="56" spans="1:31" ht="20.100000000000001" customHeight="1">
      <c r="AE56" s="9"/>
    </row>
    <row r="57" spans="1:31" ht="17.25" customHeight="1"/>
    <row r="58" spans="1:31" ht="17.25" customHeight="1"/>
  </sheetData>
  <mergeCells count="185">
    <mergeCell ref="W41:AC41"/>
    <mergeCell ref="C29:H29"/>
    <mergeCell ref="Z29:AC29"/>
    <mergeCell ref="Z27:AC27"/>
    <mergeCell ref="Z30:AC30"/>
    <mergeCell ref="R27:U27"/>
    <mergeCell ref="N29:Q29"/>
    <mergeCell ref="N30:Q30"/>
    <mergeCell ref="N28:Q28"/>
    <mergeCell ref="C32:I32"/>
    <mergeCell ref="Z39:AC39"/>
    <mergeCell ref="R39:U39"/>
    <mergeCell ref="R38:U38"/>
    <mergeCell ref="V37:Y37"/>
    <mergeCell ref="Z36:AC36"/>
    <mergeCell ref="V39:Y39"/>
    <mergeCell ref="Z37:AC37"/>
    <mergeCell ref="J39:M39"/>
    <mergeCell ref="J38:M38"/>
    <mergeCell ref="R37:U37"/>
    <mergeCell ref="V38:Y38"/>
    <mergeCell ref="N39:Q39"/>
    <mergeCell ref="N37:Q37"/>
    <mergeCell ref="N38:Q38"/>
    <mergeCell ref="B25:H25"/>
    <mergeCell ref="J25:M25"/>
    <mergeCell ref="C15:I15"/>
    <mergeCell ref="C34:I34"/>
    <mergeCell ref="Z38:AC38"/>
    <mergeCell ref="C35:I35"/>
    <mergeCell ref="C36:I36"/>
    <mergeCell ref="C17:I17"/>
    <mergeCell ref="R19:U19"/>
    <mergeCell ref="Z19:AC19"/>
    <mergeCell ref="B22:H22"/>
    <mergeCell ref="J15:M15"/>
    <mergeCell ref="C18:I18"/>
    <mergeCell ref="C19:I19"/>
    <mergeCell ref="N19:Q19"/>
    <mergeCell ref="N17:Q17"/>
    <mergeCell ref="J19:M19"/>
    <mergeCell ref="N18:Q18"/>
    <mergeCell ref="C20:I20"/>
    <mergeCell ref="C14:I14"/>
    <mergeCell ref="J16:M16"/>
    <mergeCell ref="N15:Q15"/>
    <mergeCell ref="Z14:AC14"/>
    <mergeCell ref="N14:Q14"/>
    <mergeCell ref="C16:I16"/>
    <mergeCell ref="J14:M14"/>
    <mergeCell ref="C13:H13"/>
    <mergeCell ref="N36:Q36"/>
    <mergeCell ref="J37:M37"/>
    <mergeCell ref="J36:M36"/>
    <mergeCell ref="R18:U18"/>
    <mergeCell ref="J30:M30"/>
    <mergeCell ref="J17:M17"/>
    <mergeCell ref="R33:U33"/>
    <mergeCell ref="N22:Q22"/>
    <mergeCell ref="J22:M22"/>
    <mergeCell ref="J11:M11"/>
    <mergeCell ref="A4:G4"/>
    <mergeCell ref="V5:Y6"/>
    <mergeCell ref="A8:I8"/>
    <mergeCell ref="V10:Y10"/>
    <mergeCell ref="J10:M10"/>
    <mergeCell ref="C11:H11"/>
    <mergeCell ref="N9:Q9"/>
    <mergeCell ref="N32:Q32"/>
    <mergeCell ref="N33:Q33"/>
    <mergeCell ref="V34:Y34"/>
    <mergeCell ref="N34:Q34"/>
    <mergeCell ref="Z34:AC34"/>
    <mergeCell ref="Z15:AC15"/>
    <mergeCell ref="V16:Y16"/>
    <mergeCell ref="V15:Y15"/>
    <mergeCell ref="N16:Q16"/>
    <mergeCell ref="N25:Q25"/>
    <mergeCell ref="Z13:AC13"/>
    <mergeCell ref="R10:U10"/>
    <mergeCell ref="N10:Q10"/>
    <mergeCell ref="B9:H9"/>
    <mergeCell ref="J9:M9"/>
    <mergeCell ref="A5:I6"/>
    <mergeCell ref="J5:M6"/>
    <mergeCell ref="N5:Q6"/>
    <mergeCell ref="R5:U6"/>
    <mergeCell ref="J8:AC8"/>
    <mergeCell ref="Z5:AC6"/>
    <mergeCell ref="N11:Q11"/>
    <mergeCell ref="V9:Y9"/>
    <mergeCell ref="Z9:AC9"/>
    <mergeCell ref="R11:U11"/>
    <mergeCell ref="V11:Y11"/>
    <mergeCell ref="R9:U9"/>
    <mergeCell ref="Z18:AC18"/>
    <mergeCell ref="R14:U14"/>
    <mergeCell ref="V14:Y14"/>
    <mergeCell ref="A3:AC3"/>
    <mergeCell ref="N12:Q12"/>
    <mergeCell ref="Z10:AC10"/>
    <mergeCell ref="V13:Y13"/>
    <mergeCell ref="V12:Y12"/>
    <mergeCell ref="N13:Q13"/>
    <mergeCell ref="Z11:AC11"/>
    <mergeCell ref="J12:M12"/>
    <mergeCell ref="R17:U17"/>
    <mergeCell ref="R13:U13"/>
    <mergeCell ref="R12:U12"/>
    <mergeCell ref="J13:M13"/>
    <mergeCell ref="Z17:AC17"/>
    <mergeCell ref="R16:U16"/>
    <mergeCell ref="R15:U15"/>
    <mergeCell ref="Z16:AC16"/>
    <mergeCell ref="Z12:AC12"/>
    <mergeCell ref="Z28:AC28"/>
    <mergeCell ref="R31:U31"/>
    <mergeCell ref="R32:U32"/>
    <mergeCell ref="Z20:AC20"/>
    <mergeCell ref="V20:Y20"/>
    <mergeCell ref="Z25:AC25"/>
    <mergeCell ref="R29:U29"/>
    <mergeCell ref="R22:U22"/>
    <mergeCell ref="Z31:AC31"/>
    <mergeCell ref="V22:Y22"/>
    <mergeCell ref="W40:AC40"/>
    <mergeCell ref="A1:AC1"/>
    <mergeCell ref="J28:M28"/>
    <mergeCell ref="V28:Y28"/>
    <mergeCell ref="V29:Y29"/>
    <mergeCell ref="R28:U28"/>
    <mergeCell ref="R20:U20"/>
    <mergeCell ref="V25:Y25"/>
    <mergeCell ref="V33:Y33"/>
    <mergeCell ref="N27:Q27"/>
    <mergeCell ref="AA43:AC43"/>
    <mergeCell ref="Z32:AC32"/>
    <mergeCell ref="R30:U30"/>
    <mergeCell ref="V30:Y30"/>
    <mergeCell ref="V31:Y31"/>
    <mergeCell ref="W42:AC42"/>
    <mergeCell ref="R34:U34"/>
    <mergeCell ref="R35:U35"/>
    <mergeCell ref="Z33:AC33"/>
    <mergeCell ref="V32:Y32"/>
    <mergeCell ref="N31:Q31"/>
    <mergeCell ref="V27:Y27"/>
    <mergeCell ref="J35:M35"/>
    <mergeCell ref="V18:Y18"/>
    <mergeCell ref="J20:M20"/>
    <mergeCell ref="N20:Q20"/>
    <mergeCell ref="J33:M33"/>
    <mergeCell ref="J32:M32"/>
    <mergeCell ref="R25:U25"/>
    <mergeCell ref="J18:M18"/>
    <mergeCell ref="AD1:BF1"/>
    <mergeCell ref="U4:AA4"/>
    <mergeCell ref="A24:I24"/>
    <mergeCell ref="J24:AC24"/>
    <mergeCell ref="J26:M26"/>
    <mergeCell ref="N26:Q26"/>
    <mergeCell ref="R26:U26"/>
    <mergeCell ref="V26:Y26"/>
    <mergeCell ref="V17:Y17"/>
    <mergeCell ref="Z26:AC26"/>
    <mergeCell ref="Z22:AC22"/>
    <mergeCell ref="V19:Y19"/>
    <mergeCell ref="N42:Q42"/>
    <mergeCell ref="R42:U42"/>
    <mergeCell ref="N43:Q43"/>
    <mergeCell ref="R43:U43"/>
    <mergeCell ref="N35:Q35"/>
    <mergeCell ref="Z35:AC35"/>
    <mergeCell ref="V36:Y36"/>
    <mergeCell ref="V35:Y35"/>
    <mergeCell ref="C27:H27"/>
    <mergeCell ref="C30:I30"/>
    <mergeCell ref="C31:I31"/>
    <mergeCell ref="B38:H38"/>
    <mergeCell ref="R36:U36"/>
    <mergeCell ref="C33:I33"/>
    <mergeCell ref="J34:M34"/>
    <mergeCell ref="J29:M29"/>
    <mergeCell ref="J27:M27"/>
    <mergeCell ref="J31:M31"/>
  </mergeCells>
  <phoneticPr fontId="9"/>
  <printOptions horizontalCentered="1"/>
  <pageMargins left="0.59055118110236227" right="0.59055118110236227" top="1.1811023622047245" bottom="0.39370078740157483" header="0.51181102362204722" footer="0.51181102362204722"/>
  <pageSetup paperSize="9" scale="89" orientation="portrait" r:id="rId1"/>
  <headerFooter scaleWithDoc="0" alignWithMargins="0"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5"/>
  <sheetViews>
    <sheetView showGridLines="0" tabSelected="1" topLeftCell="A37" zoomScaleNormal="100" workbookViewId="0">
      <selection activeCell="X6" sqref="X6"/>
    </sheetView>
  </sheetViews>
  <sheetFormatPr defaultColWidth="3.625" defaultRowHeight="23.1" customHeight="1"/>
  <cols>
    <col min="1" max="1" width="3.375" style="2" customWidth="1"/>
    <col min="2" max="10" width="4.125" style="2" customWidth="1"/>
    <col min="11" max="11" width="6.25" style="2" customWidth="1"/>
    <col min="12" max="16384" width="3.625" style="2"/>
  </cols>
  <sheetData>
    <row r="1" spans="1:31" ht="33" customHeight="1">
      <c r="A1" s="150" t="s">
        <v>288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</row>
    <row r="2" spans="1:31" ht="23.1" customHeight="1" thickBot="1">
      <c r="A2" s="178" t="s">
        <v>1</v>
      </c>
      <c r="B2" s="179"/>
      <c r="C2" s="179"/>
      <c r="D2" s="179"/>
      <c r="E2" s="179"/>
      <c r="F2" s="59"/>
      <c r="G2" s="59"/>
      <c r="H2" s="59"/>
      <c r="I2" s="61"/>
      <c r="L2" s="1"/>
      <c r="M2" s="1"/>
      <c r="N2" s="1"/>
      <c r="O2" s="1"/>
      <c r="P2" s="1"/>
      <c r="Q2" s="1"/>
      <c r="R2" s="1"/>
      <c r="S2" s="1"/>
    </row>
    <row r="3" spans="1:31" ht="24.95" customHeight="1">
      <c r="A3" s="180" t="s">
        <v>335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3" t="s">
        <v>289</v>
      </c>
      <c r="M3" s="181"/>
      <c r="N3" s="181"/>
      <c r="O3" s="181"/>
      <c r="P3" s="181"/>
      <c r="Q3" s="181"/>
      <c r="R3" s="181"/>
      <c r="S3" s="181"/>
      <c r="T3" s="180" t="s">
        <v>290</v>
      </c>
      <c r="U3" s="181"/>
      <c r="V3" s="181"/>
      <c r="W3" s="181"/>
      <c r="X3" s="181"/>
      <c r="Y3" s="181"/>
      <c r="Z3" s="181"/>
      <c r="AA3" s="181"/>
      <c r="AB3" s="183" t="s">
        <v>291</v>
      </c>
      <c r="AC3" s="181"/>
      <c r="AD3" s="181"/>
      <c r="AE3" s="184"/>
    </row>
    <row r="4" spans="1:31" ht="24.95" customHeight="1">
      <c r="A4" s="182"/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5" t="s">
        <v>292</v>
      </c>
      <c r="M4" s="176"/>
      <c r="N4" s="176"/>
      <c r="O4" s="176"/>
      <c r="P4" s="173" t="s">
        <v>5</v>
      </c>
      <c r="Q4" s="174"/>
      <c r="R4" s="174"/>
      <c r="S4" s="174"/>
      <c r="T4" s="175" t="s">
        <v>292</v>
      </c>
      <c r="U4" s="176"/>
      <c r="V4" s="176"/>
      <c r="W4" s="176"/>
      <c r="X4" s="175" t="s">
        <v>5</v>
      </c>
      <c r="Y4" s="176"/>
      <c r="Z4" s="176"/>
      <c r="AA4" s="176"/>
      <c r="AB4" s="175" t="s">
        <v>39</v>
      </c>
      <c r="AC4" s="176"/>
      <c r="AD4" s="176"/>
      <c r="AE4" s="177"/>
    </row>
    <row r="5" spans="1:31" s="3" customFormat="1" ht="24.95" customHeight="1">
      <c r="A5" s="129" t="s">
        <v>75</v>
      </c>
      <c r="B5" s="129"/>
      <c r="C5" s="129"/>
      <c r="D5" s="129"/>
      <c r="E5" s="129"/>
      <c r="F5" s="129"/>
      <c r="G5" s="129"/>
      <c r="H5" s="129"/>
      <c r="I5" s="129"/>
      <c r="J5" s="129"/>
      <c r="K5" s="62"/>
      <c r="L5" s="171">
        <f>SUM(L6:O27)</f>
        <v>48775823</v>
      </c>
      <c r="M5" s="172"/>
      <c r="N5" s="172"/>
      <c r="O5" s="172"/>
      <c r="P5" s="132">
        <f>SUM(P6:S27)</f>
        <v>48298422</v>
      </c>
      <c r="Q5" s="132"/>
      <c r="R5" s="132"/>
      <c r="S5" s="132"/>
      <c r="T5" s="172">
        <f>SUM(T6:W27)</f>
        <v>50000097</v>
      </c>
      <c r="U5" s="172"/>
      <c r="V5" s="172"/>
      <c r="W5" s="172"/>
      <c r="X5" s="172">
        <f>SUM(X6:AA27)</f>
        <v>48064006</v>
      </c>
      <c r="Y5" s="172"/>
      <c r="Z5" s="172"/>
      <c r="AA5" s="172"/>
      <c r="AB5" s="172">
        <f>SUM(AB6:AE27)</f>
        <v>48710000</v>
      </c>
      <c r="AC5" s="172"/>
      <c r="AD5" s="172"/>
      <c r="AE5" s="172"/>
    </row>
    <row r="6" spans="1:31" ht="24.95" customHeight="1">
      <c r="A6" s="1"/>
      <c r="B6" s="128" t="s">
        <v>76</v>
      </c>
      <c r="C6" s="128"/>
      <c r="D6" s="128"/>
      <c r="E6" s="128"/>
      <c r="F6" s="128"/>
      <c r="G6" s="128"/>
      <c r="H6" s="128"/>
      <c r="I6" s="128"/>
      <c r="J6" s="128"/>
      <c r="K6" s="128"/>
      <c r="L6" s="131">
        <v>13458830</v>
      </c>
      <c r="M6" s="130"/>
      <c r="N6" s="130"/>
      <c r="O6" s="130"/>
      <c r="P6" s="130">
        <v>13596960</v>
      </c>
      <c r="Q6" s="130"/>
      <c r="R6" s="130"/>
      <c r="S6" s="130"/>
      <c r="T6" s="130">
        <v>13577871</v>
      </c>
      <c r="U6" s="130"/>
      <c r="V6" s="130"/>
      <c r="W6" s="130"/>
      <c r="X6" s="130">
        <v>13732157</v>
      </c>
      <c r="Y6" s="130"/>
      <c r="Z6" s="130"/>
      <c r="AA6" s="130"/>
      <c r="AB6" s="130">
        <v>13679407</v>
      </c>
      <c r="AC6" s="130"/>
      <c r="AD6" s="130"/>
      <c r="AE6" s="130"/>
    </row>
    <row r="7" spans="1:31" ht="24.95" customHeight="1">
      <c r="A7" s="1"/>
      <c r="B7" s="128" t="s">
        <v>77</v>
      </c>
      <c r="C7" s="128"/>
      <c r="D7" s="128"/>
      <c r="E7" s="128"/>
      <c r="F7" s="128"/>
      <c r="G7" s="128"/>
      <c r="H7" s="128"/>
      <c r="I7" s="128"/>
      <c r="J7" s="128"/>
      <c r="K7" s="128"/>
      <c r="L7" s="131">
        <v>270000</v>
      </c>
      <c r="M7" s="130"/>
      <c r="N7" s="130"/>
      <c r="O7" s="130"/>
      <c r="P7" s="130">
        <v>278810</v>
      </c>
      <c r="Q7" s="130"/>
      <c r="R7" s="130"/>
      <c r="S7" s="130"/>
      <c r="T7" s="130">
        <v>250000</v>
      </c>
      <c r="U7" s="130"/>
      <c r="V7" s="130"/>
      <c r="W7" s="130"/>
      <c r="X7" s="130">
        <v>260786</v>
      </c>
      <c r="Y7" s="130"/>
      <c r="Z7" s="130"/>
      <c r="AA7" s="130"/>
      <c r="AB7" s="130">
        <v>277000</v>
      </c>
      <c r="AC7" s="130"/>
      <c r="AD7" s="130"/>
      <c r="AE7" s="130"/>
    </row>
    <row r="8" spans="1:31" ht="24.95" customHeight="1">
      <c r="A8" s="1"/>
      <c r="B8" s="128" t="s">
        <v>78</v>
      </c>
      <c r="C8" s="128"/>
      <c r="D8" s="128"/>
      <c r="E8" s="128"/>
      <c r="F8" s="128"/>
      <c r="G8" s="128"/>
      <c r="H8" s="128"/>
      <c r="I8" s="128"/>
      <c r="J8" s="128"/>
      <c r="K8" s="128"/>
      <c r="L8" s="131">
        <v>25000</v>
      </c>
      <c r="M8" s="130"/>
      <c r="N8" s="130"/>
      <c r="O8" s="130"/>
      <c r="P8" s="130">
        <v>20604</v>
      </c>
      <c r="Q8" s="130"/>
      <c r="R8" s="130"/>
      <c r="S8" s="130"/>
      <c r="T8" s="130">
        <v>22000</v>
      </c>
      <c r="U8" s="130"/>
      <c r="V8" s="130"/>
      <c r="W8" s="130"/>
      <c r="X8" s="130">
        <v>13321</v>
      </c>
      <c r="Y8" s="130"/>
      <c r="Z8" s="130"/>
      <c r="AA8" s="130"/>
      <c r="AB8" s="130">
        <v>12000</v>
      </c>
      <c r="AC8" s="130"/>
      <c r="AD8" s="130"/>
      <c r="AE8" s="130"/>
    </row>
    <row r="9" spans="1:31" ht="24.95" customHeight="1">
      <c r="A9" s="1"/>
      <c r="B9" s="128" t="s">
        <v>186</v>
      </c>
      <c r="C9" s="128"/>
      <c r="D9" s="128"/>
      <c r="E9" s="128"/>
      <c r="F9" s="128"/>
      <c r="G9" s="128"/>
      <c r="H9" s="128"/>
      <c r="I9" s="128"/>
      <c r="J9" s="128"/>
      <c r="K9" s="128"/>
      <c r="L9" s="131">
        <v>51000</v>
      </c>
      <c r="M9" s="130"/>
      <c r="N9" s="130"/>
      <c r="O9" s="130"/>
      <c r="P9" s="130">
        <v>45153</v>
      </c>
      <c r="Q9" s="130"/>
      <c r="R9" s="130"/>
      <c r="S9" s="130"/>
      <c r="T9" s="130">
        <v>56000</v>
      </c>
      <c r="U9" s="130"/>
      <c r="V9" s="130"/>
      <c r="W9" s="130"/>
      <c r="X9" s="130">
        <v>27070</v>
      </c>
      <c r="Y9" s="130"/>
      <c r="Z9" s="130"/>
      <c r="AA9" s="130"/>
      <c r="AB9" s="130">
        <v>42000</v>
      </c>
      <c r="AC9" s="130"/>
      <c r="AD9" s="130"/>
      <c r="AE9" s="130"/>
    </row>
    <row r="10" spans="1:31" ht="24.95" customHeight="1">
      <c r="A10" s="1"/>
      <c r="B10" s="128" t="s">
        <v>187</v>
      </c>
      <c r="C10" s="128"/>
      <c r="D10" s="128"/>
      <c r="E10" s="128"/>
      <c r="F10" s="128"/>
      <c r="G10" s="128"/>
      <c r="H10" s="128"/>
      <c r="I10" s="128"/>
      <c r="J10" s="128"/>
      <c r="K10" s="128"/>
      <c r="L10" s="131">
        <v>15000</v>
      </c>
      <c r="M10" s="130"/>
      <c r="N10" s="130"/>
      <c r="O10" s="130"/>
      <c r="P10" s="130">
        <v>42787</v>
      </c>
      <c r="Q10" s="130"/>
      <c r="R10" s="130"/>
      <c r="S10" s="130"/>
      <c r="T10" s="130">
        <v>42000</v>
      </c>
      <c r="U10" s="130"/>
      <c r="V10" s="130"/>
      <c r="W10" s="130"/>
      <c r="X10" s="130">
        <v>17844</v>
      </c>
      <c r="Y10" s="130"/>
      <c r="Z10" s="130"/>
      <c r="AA10" s="130"/>
      <c r="AB10" s="130">
        <v>43000</v>
      </c>
      <c r="AC10" s="130"/>
      <c r="AD10" s="130"/>
      <c r="AE10" s="130"/>
    </row>
    <row r="11" spans="1:31" ht="24.95" customHeight="1">
      <c r="A11" s="1"/>
      <c r="B11" s="128" t="s">
        <v>79</v>
      </c>
      <c r="C11" s="128"/>
      <c r="D11" s="128"/>
      <c r="E11" s="128"/>
      <c r="F11" s="128"/>
      <c r="G11" s="128"/>
      <c r="H11" s="128"/>
      <c r="I11" s="128"/>
      <c r="J11" s="128"/>
      <c r="K11" s="128"/>
      <c r="L11" s="131">
        <v>1791000</v>
      </c>
      <c r="M11" s="130"/>
      <c r="N11" s="130"/>
      <c r="O11" s="130"/>
      <c r="P11" s="130">
        <v>2374161</v>
      </c>
      <c r="Q11" s="130"/>
      <c r="R11" s="130"/>
      <c r="S11" s="130"/>
      <c r="T11" s="130">
        <v>2400000</v>
      </c>
      <c r="U11" s="130"/>
      <c r="V11" s="130"/>
      <c r="W11" s="130"/>
      <c r="X11" s="130">
        <v>2138452</v>
      </c>
      <c r="Y11" s="130"/>
      <c r="Z11" s="130"/>
      <c r="AA11" s="130"/>
      <c r="AB11" s="130">
        <v>2250000</v>
      </c>
      <c r="AC11" s="130"/>
      <c r="AD11" s="130"/>
      <c r="AE11" s="130"/>
    </row>
    <row r="12" spans="1:31" ht="24.95" customHeight="1">
      <c r="A12" s="1"/>
      <c r="B12" s="128" t="s">
        <v>80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31">
        <v>24000</v>
      </c>
      <c r="M12" s="130"/>
      <c r="N12" s="130"/>
      <c r="O12" s="130"/>
      <c r="P12" s="130">
        <v>31113</v>
      </c>
      <c r="Q12" s="130"/>
      <c r="R12" s="130"/>
      <c r="S12" s="130"/>
      <c r="T12" s="130">
        <v>28000</v>
      </c>
      <c r="U12" s="130"/>
      <c r="V12" s="130"/>
      <c r="W12" s="130"/>
      <c r="X12" s="130">
        <v>31299</v>
      </c>
      <c r="Y12" s="130"/>
      <c r="Z12" s="130"/>
      <c r="AA12" s="130"/>
      <c r="AB12" s="130">
        <v>34000</v>
      </c>
      <c r="AC12" s="130"/>
      <c r="AD12" s="130"/>
      <c r="AE12" s="130"/>
    </row>
    <row r="13" spans="1:31" ht="24.95" customHeight="1">
      <c r="A13" s="1"/>
      <c r="B13" s="128" t="s">
        <v>82</v>
      </c>
      <c r="C13" s="128"/>
      <c r="D13" s="128"/>
      <c r="E13" s="128"/>
      <c r="F13" s="128"/>
      <c r="G13" s="128"/>
      <c r="H13" s="128"/>
      <c r="I13" s="128"/>
      <c r="J13" s="128"/>
      <c r="K13" s="128"/>
      <c r="L13" s="131">
        <v>27000</v>
      </c>
      <c r="M13" s="130"/>
      <c r="N13" s="130"/>
      <c r="O13" s="130"/>
      <c r="P13" s="130">
        <v>37598</v>
      </c>
      <c r="Q13" s="130"/>
      <c r="R13" s="130"/>
      <c r="S13" s="130"/>
      <c r="T13" s="130">
        <v>36000</v>
      </c>
      <c r="U13" s="130"/>
      <c r="V13" s="130"/>
      <c r="W13" s="130"/>
      <c r="X13" s="130">
        <v>39204</v>
      </c>
      <c r="Y13" s="130"/>
      <c r="Z13" s="130"/>
      <c r="AA13" s="130"/>
      <c r="AB13" s="130">
        <v>37000</v>
      </c>
      <c r="AC13" s="130"/>
      <c r="AD13" s="130"/>
      <c r="AE13" s="130"/>
    </row>
    <row r="14" spans="1:31" ht="24.95" customHeight="1">
      <c r="A14" s="1"/>
      <c r="B14" s="128" t="s">
        <v>83</v>
      </c>
      <c r="C14" s="128"/>
      <c r="D14" s="128"/>
      <c r="E14" s="128"/>
      <c r="F14" s="128"/>
      <c r="G14" s="128"/>
      <c r="H14" s="128"/>
      <c r="I14" s="128"/>
      <c r="J14" s="128"/>
      <c r="K14" s="128"/>
      <c r="L14" s="131">
        <v>12976</v>
      </c>
      <c r="M14" s="130"/>
      <c r="N14" s="130"/>
      <c r="O14" s="130"/>
      <c r="P14" s="130">
        <v>14663</v>
      </c>
      <c r="Q14" s="130"/>
      <c r="R14" s="130"/>
      <c r="S14" s="130"/>
      <c r="T14" s="130">
        <v>13872</v>
      </c>
      <c r="U14" s="130"/>
      <c r="V14" s="130"/>
      <c r="W14" s="130"/>
      <c r="X14" s="130">
        <v>16475</v>
      </c>
      <c r="Y14" s="130"/>
      <c r="Z14" s="130"/>
      <c r="AA14" s="130"/>
      <c r="AB14" s="130">
        <v>14408</v>
      </c>
      <c r="AC14" s="130"/>
      <c r="AD14" s="130"/>
      <c r="AE14" s="130"/>
    </row>
    <row r="15" spans="1:31" ht="24.95" customHeight="1">
      <c r="A15" s="1"/>
      <c r="B15" s="128" t="s">
        <v>84</v>
      </c>
      <c r="C15" s="128"/>
      <c r="D15" s="128"/>
      <c r="E15" s="128"/>
      <c r="F15" s="128"/>
      <c r="G15" s="128"/>
      <c r="H15" s="128"/>
      <c r="I15" s="128"/>
      <c r="J15" s="128"/>
      <c r="K15" s="128"/>
      <c r="L15" s="131">
        <v>41000</v>
      </c>
      <c r="M15" s="130"/>
      <c r="N15" s="130"/>
      <c r="O15" s="130"/>
      <c r="P15" s="130">
        <v>48626</v>
      </c>
      <c r="Q15" s="130"/>
      <c r="R15" s="130"/>
      <c r="S15" s="130"/>
      <c r="T15" s="130">
        <v>50000</v>
      </c>
      <c r="U15" s="130"/>
      <c r="V15" s="130"/>
      <c r="W15" s="130"/>
      <c r="X15" s="130">
        <v>52703</v>
      </c>
      <c r="Y15" s="130"/>
      <c r="Z15" s="130"/>
      <c r="AA15" s="130"/>
      <c r="AB15" s="130">
        <v>57000</v>
      </c>
      <c r="AC15" s="130"/>
      <c r="AD15" s="130"/>
      <c r="AE15" s="130"/>
    </row>
    <row r="16" spans="1:31" ht="24.95" customHeight="1">
      <c r="A16" s="1"/>
      <c r="B16" s="128" t="s">
        <v>85</v>
      </c>
      <c r="C16" s="128"/>
      <c r="D16" s="128"/>
      <c r="E16" s="128"/>
      <c r="F16" s="128"/>
      <c r="G16" s="128"/>
      <c r="H16" s="128"/>
      <c r="I16" s="128"/>
      <c r="J16" s="128"/>
      <c r="K16" s="128"/>
      <c r="L16" s="131">
        <v>8989682</v>
      </c>
      <c r="M16" s="130"/>
      <c r="N16" s="130"/>
      <c r="O16" s="130"/>
      <c r="P16" s="130">
        <v>9063010</v>
      </c>
      <c r="Q16" s="130"/>
      <c r="R16" s="130"/>
      <c r="S16" s="130"/>
      <c r="T16" s="130">
        <v>8630153</v>
      </c>
      <c r="U16" s="130"/>
      <c r="V16" s="130"/>
      <c r="W16" s="130"/>
      <c r="X16" s="130">
        <v>8823685</v>
      </c>
      <c r="Y16" s="130"/>
      <c r="Z16" s="130"/>
      <c r="AA16" s="130"/>
      <c r="AB16" s="130">
        <v>8461000</v>
      </c>
      <c r="AC16" s="130"/>
      <c r="AD16" s="130"/>
      <c r="AE16" s="130"/>
    </row>
    <row r="17" spans="1:31" ht="24.95" customHeight="1">
      <c r="A17" s="1"/>
      <c r="B17" s="128" t="s">
        <v>86</v>
      </c>
      <c r="C17" s="128"/>
      <c r="D17" s="128"/>
      <c r="E17" s="128"/>
      <c r="F17" s="128"/>
      <c r="G17" s="128"/>
      <c r="H17" s="128"/>
      <c r="I17" s="128"/>
      <c r="J17" s="128"/>
      <c r="K17" s="128"/>
      <c r="L17" s="131">
        <v>29000</v>
      </c>
      <c r="M17" s="130"/>
      <c r="N17" s="130"/>
      <c r="O17" s="130"/>
      <c r="P17" s="130">
        <v>24509</v>
      </c>
      <c r="Q17" s="130"/>
      <c r="R17" s="130"/>
      <c r="S17" s="130"/>
      <c r="T17" s="130">
        <v>23000</v>
      </c>
      <c r="U17" s="130"/>
      <c r="V17" s="130"/>
      <c r="W17" s="130"/>
      <c r="X17" s="130">
        <v>24148</v>
      </c>
      <c r="Y17" s="130"/>
      <c r="Z17" s="130"/>
      <c r="AA17" s="130"/>
      <c r="AB17" s="130">
        <v>24000</v>
      </c>
      <c r="AC17" s="130"/>
      <c r="AD17" s="130"/>
      <c r="AE17" s="130"/>
    </row>
    <row r="18" spans="1:31" ht="24.95" customHeight="1">
      <c r="A18" s="1"/>
      <c r="B18" s="128" t="s">
        <v>87</v>
      </c>
      <c r="C18" s="128"/>
      <c r="D18" s="128"/>
      <c r="E18" s="128"/>
      <c r="F18" s="128"/>
      <c r="G18" s="128"/>
      <c r="H18" s="128"/>
      <c r="I18" s="128"/>
      <c r="J18" s="128"/>
      <c r="K18" s="128"/>
      <c r="L18" s="131">
        <v>522051</v>
      </c>
      <c r="M18" s="130"/>
      <c r="N18" s="130"/>
      <c r="O18" s="130"/>
      <c r="P18" s="130">
        <v>467942</v>
      </c>
      <c r="Q18" s="130"/>
      <c r="R18" s="130"/>
      <c r="S18" s="130"/>
      <c r="T18" s="130">
        <v>470385</v>
      </c>
      <c r="U18" s="130"/>
      <c r="V18" s="130"/>
      <c r="W18" s="130"/>
      <c r="X18" s="130">
        <v>456383</v>
      </c>
      <c r="Y18" s="130"/>
      <c r="Z18" s="130"/>
      <c r="AA18" s="130"/>
      <c r="AB18" s="130">
        <v>477970</v>
      </c>
      <c r="AC18" s="130"/>
      <c r="AD18" s="130"/>
      <c r="AE18" s="130"/>
    </row>
    <row r="19" spans="1:31" ht="24.95" customHeight="1">
      <c r="A19" s="1"/>
      <c r="B19" s="128" t="s">
        <v>88</v>
      </c>
      <c r="C19" s="128"/>
      <c r="D19" s="128"/>
      <c r="E19" s="128"/>
      <c r="F19" s="128"/>
      <c r="G19" s="128"/>
      <c r="H19" s="128"/>
      <c r="I19" s="128"/>
      <c r="J19" s="128"/>
      <c r="K19" s="128"/>
      <c r="L19" s="131">
        <v>884243</v>
      </c>
      <c r="M19" s="130"/>
      <c r="N19" s="130"/>
      <c r="O19" s="130"/>
      <c r="P19" s="130">
        <v>923451</v>
      </c>
      <c r="Q19" s="130"/>
      <c r="R19" s="130"/>
      <c r="S19" s="130"/>
      <c r="T19" s="130">
        <v>944055</v>
      </c>
      <c r="U19" s="130"/>
      <c r="V19" s="130"/>
      <c r="W19" s="130"/>
      <c r="X19" s="130">
        <v>931706</v>
      </c>
      <c r="Y19" s="130"/>
      <c r="Z19" s="130"/>
      <c r="AA19" s="130"/>
      <c r="AB19" s="130">
        <v>926230</v>
      </c>
      <c r="AC19" s="130"/>
      <c r="AD19" s="130"/>
      <c r="AE19" s="130"/>
    </row>
    <row r="20" spans="1:31" ht="24.95" customHeight="1">
      <c r="A20" s="1"/>
      <c r="B20" s="128" t="s">
        <v>89</v>
      </c>
      <c r="C20" s="128"/>
      <c r="D20" s="128"/>
      <c r="E20" s="128"/>
      <c r="F20" s="128"/>
      <c r="G20" s="128"/>
      <c r="H20" s="128"/>
      <c r="I20" s="128"/>
      <c r="J20" s="128"/>
      <c r="K20" s="128"/>
      <c r="L20" s="131">
        <v>11386381</v>
      </c>
      <c r="M20" s="130"/>
      <c r="N20" s="130"/>
      <c r="O20" s="130"/>
      <c r="P20" s="130">
        <v>11219707</v>
      </c>
      <c r="Q20" s="130"/>
      <c r="R20" s="130"/>
      <c r="S20" s="130"/>
      <c r="T20" s="130">
        <v>12483571</v>
      </c>
      <c r="U20" s="130"/>
      <c r="V20" s="130"/>
      <c r="W20" s="130"/>
      <c r="X20" s="130">
        <v>11525930</v>
      </c>
      <c r="Y20" s="130"/>
      <c r="Z20" s="130"/>
      <c r="AA20" s="130"/>
      <c r="AB20" s="130">
        <v>11383798</v>
      </c>
      <c r="AC20" s="130"/>
      <c r="AD20" s="130"/>
      <c r="AE20" s="130"/>
    </row>
    <row r="21" spans="1:31" ht="24.95" customHeight="1">
      <c r="A21" s="1"/>
      <c r="B21" s="128" t="s">
        <v>90</v>
      </c>
      <c r="C21" s="128"/>
      <c r="D21" s="128"/>
      <c r="E21" s="128"/>
      <c r="F21" s="128"/>
      <c r="G21" s="128"/>
      <c r="H21" s="128"/>
      <c r="I21" s="128"/>
      <c r="J21" s="128"/>
      <c r="K21" s="128"/>
      <c r="L21" s="131">
        <v>3880756</v>
      </c>
      <c r="M21" s="130"/>
      <c r="N21" s="130"/>
      <c r="O21" s="130"/>
      <c r="P21" s="130">
        <v>3750145</v>
      </c>
      <c r="Q21" s="130"/>
      <c r="R21" s="130"/>
      <c r="S21" s="130"/>
      <c r="T21" s="130">
        <v>3909712</v>
      </c>
      <c r="U21" s="130"/>
      <c r="V21" s="130"/>
      <c r="W21" s="130"/>
      <c r="X21" s="130">
        <v>3661699</v>
      </c>
      <c r="Y21" s="130"/>
      <c r="Z21" s="130"/>
      <c r="AA21" s="130"/>
      <c r="AB21" s="130">
        <v>3832788</v>
      </c>
      <c r="AC21" s="130"/>
      <c r="AD21" s="130"/>
      <c r="AE21" s="130"/>
    </row>
    <row r="22" spans="1:31" ht="24.95" customHeight="1">
      <c r="A22" s="1"/>
      <c r="B22" s="128" t="s">
        <v>91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31">
        <v>340411</v>
      </c>
      <c r="M22" s="130"/>
      <c r="N22" s="130"/>
      <c r="O22" s="130"/>
      <c r="P22" s="130">
        <v>333427</v>
      </c>
      <c r="Q22" s="130"/>
      <c r="R22" s="130"/>
      <c r="S22" s="130"/>
      <c r="T22" s="130">
        <v>245152</v>
      </c>
      <c r="U22" s="130"/>
      <c r="V22" s="130"/>
      <c r="W22" s="130"/>
      <c r="X22" s="130">
        <v>260659</v>
      </c>
      <c r="Y22" s="130"/>
      <c r="Z22" s="130"/>
      <c r="AA22" s="130"/>
      <c r="AB22" s="130">
        <v>265899</v>
      </c>
      <c r="AC22" s="130"/>
      <c r="AD22" s="130"/>
      <c r="AE22" s="130"/>
    </row>
    <row r="23" spans="1:31" ht="24.95" customHeight="1">
      <c r="A23" s="1"/>
      <c r="B23" s="128" t="s">
        <v>9</v>
      </c>
      <c r="C23" s="128"/>
      <c r="D23" s="128"/>
      <c r="E23" s="128"/>
      <c r="F23" s="128"/>
      <c r="G23" s="128"/>
      <c r="H23" s="128"/>
      <c r="I23" s="128"/>
      <c r="J23" s="128"/>
      <c r="K23" s="128"/>
      <c r="L23" s="131">
        <v>43508</v>
      </c>
      <c r="M23" s="130"/>
      <c r="N23" s="130"/>
      <c r="O23" s="130"/>
      <c r="P23" s="130">
        <v>39122</v>
      </c>
      <c r="Q23" s="130"/>
      <c r="R23" s="130"/>
      <c r="S23" s="130"/>
      <c r="T23" s="130">
        <v>129219</v>
      </c>
      <c r="U23" s="130"/>
      <c r="V23" s="130"/>
      <c r="W23" s="130"/>
      <c r="X23" s="130">
        <v>132647</v>
      </c>
      <c r="Y23" s="130"/>
      <c r="Z23" s="130"/>
      <c r="AA23" s="130"/>
      <c r="AB23" s="130">
        <v>128619</v>
      </c>
      <c r="AC23" s="130"/>
      <c r="AD23" s="130"/>
      <c r="AE23" s="130"/>
    </row>
    <row r="24" spans="1:31" ht="24.95" customHeight="1">
      <c r="A24" s="1"/>
      <c r="B24" s="128" t="s">
        <v>92</v>
      </c>
      <c r="C24" s="128"/>
      <c r="D24" s="128"/>
      <c r="E24" s="128"/>
      <c r="F24" s="128"/>
      <c r="G24" s="128"/>
      <c r="H24" s="128"/>
      <c r="I24" s="128"/>
      <c r="J24" s="128"/>
      <c r="K24" s="128"/>
      <c r="L24" s="131">
        <v>857935</v>
      </c>
      <c r="M24" s="130"/>
      <c r="N24" s="130"/>
      <c r="O24" s="130"/>
      <c r="P24" s="130">
        <v>47578</v>
      </c>
      <c r="Q24" s="130"/>
      <c r="R24" s="130"/>
      <c r="S24" s="130"/>
      <c r="T24" s="130">
        <v>1759524</v>
      </c>
      <c r="U24" s="130"/>
      <c r="V24" s="130"/>
      <c r="W24" s="130"/>
      <c r="X24" s="130">
        <v>1327226</v>
      </c>
      <c r="Y24" s="130"/>
      <c r="Z24" s="130"/>
      <c r="AA24" s="130"/>
      <c r="AB24" s="130">
        <v>2076711</v>
      </c>
      <c r="AC24" s="130"/>
      <c r="AD24" s="130"/>
      <c r="AE24" s="130"/>
    </row>
    <row r="25" spans="1:31" ht="24.95" customHeight="1">
      <c r="A25" s="1"/>
      <c r="B25" s="128" t="s">
        <v>10</v>
      </c>
      <c r="C25" s="128"/>
      <c r="D25" s="128"/>
      <c r="E25" s="128"/>
      <c r="F25" s="128"/>
      <c r="G25" s="128"/>
      <c r="H25" s="128"/>
      <c r="I25" s="128"/>
      <c r="J25" s="128"/>
      <c r="K25" s="128"/>
      <c r="L25" s="131">
        <v>499198</v>
      </c>
      <c r="M25" s="130"/>
      <c r="N25" s="130"/>
      <c r="O25" s="130"/>
      <c r="P25" s="130">
        <v>499198</v>
      </c>
      <c r="Q25" s="130"/>
      <c r="R25" s="130"/>
      <c r="S25" s="130"/>
      <c r="T25" s="130">
        <v>1192738</v>
      </c>
      <c r="U25" s="130"/>
      <c r="V25" s="130"/>
      <c r="W25" s="130"/>
      <c r="X25" s="130">
        <v>1192739</v>
      </c>
      <c r="Y25" s="130"/>
      <c r="Z25" s="130"/>
      <c r="AA25" s="130"/>
      <c r="AB25" s="130">
        <v>200000</v>
      </c>
      <c r="AC25" s="130"/>
      <c r="AD25" s="130"/>
      <c r="AE25" s="130"/>
    </row>
    <row r="26" spans="1:31" ht="24.95" customHeight="1">
      <c r="A26" s="1"/>
      <c r="B26" s="128" t="s">
        <v>11</v>
      </c>
      <c r="C26" s="128"/>
      <c r="D26" s="128"/>
      <c r="E26" s="128"/>
      <c r="F26" s="128"/>
      <c r="G26" s="128"/>
      <c r="H26" s="128"/>
      <c r="I26" s="128"/>
      <c r="J26" s="128"/>
      <c r="K26" s="128"/>
      <c r="L26" s="131">
        <v>1074193</v>
      </c>
      <c r="M26" s="130"/>
      <c r="N26" s="130"/>
      <c r="O26" s="130"/>
      <c r="P26" s="130">
        <v>1111699</v>
      </c>
      <c r="Q26" s="130"/>
      <c r="R26" s="130"/>
      <c r="S26" s="130"/>
      <c r="T26" s="130">
        <v>819270</v>
      </c>
      <c r="U26" s="130"/>
      <c r="V26" s="130"/>
      <c r="W26" s="130"/>
      <c r="X26" s="130">
        <v>916698</v>
      </c>
      <c r="Y26" s="130"/>
      <c r="Z26" s="130"/>
      <c r="AA26" s="130"/>
      <c r="AB26" s="130">
        <v>829470</v>
      </c>
      <c r="AC26" s="130"/>
      <c r="AD26" s="130"/>
      <c r="AE26" s="130"/>
    </row>
    <row r="27" spans="1:31" ht="24.95" customHeight="1">
      <c r="A27" s="1"/>
      <c r="B27" s="128" t="s">
        <v>93</v>
      </c>
      <c r="C27" s="128"/>
      <c r="D27" s="128"/>
      <c r="E27" s="128"/>
      <c r="F27" s="128"/>
      <c r="G27" s="128"/>
      <c r="H27" s="128"/>
      <c r="I27" s="128"/>
      <c r="J27" s="128"/>
      <c r="K27" s="128"/>
      <c r="L27" s="131">
        <v>4552659</v>
      </c>
      <c r="M27" s="130"/>
      <c r="N27" s="130"/>
      <c r="O27" s="130"/>
      <c r="P27" s="130">
        <v>4328159</v>
      </c>
      <c r="Q27" s="130"/>
      <c r="R27" s="130"/>
      <c r="S27" s="130"/>
      <c r="T27" s="130">
        <v>2917575</v>
      </c>
      <c r="U27" s="130"/>
      <c r="V27" s="130"/>
      <c r="W27" s="130"/>
      <c r="X27" s="130">
        <v>2481175</v>
      </c>
      <c r="Y27" s="130"/>
      <c r="Z27" s="130"/>
      <c r="AA27" s="130"/>
      <c r="AB27" s="130">
        <v>3657700</v>
      </c>
      <c r="AC27" s="130"/>
      <c r="AD27" s="130"/>
      <c r="AE27" s="130"/>
    </row>
    <row r="28" spans="1:31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31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</row>
    <row r="29" spans="1:31" s="3" customFormat="1" ht="24.95" customHeight="1">
      <c r="A29" s="129" t="s">
        <v>94</v>
      </c>
      <c r="B29" s="129"/>
      <c r="C29" s="129"/>
      <c r="D29" s="129"/>
      <c r="E29" s="129"/>
      <c r="F29" s="129"/>
      <c r="G29" s="129"/>
      <c r="H29" s="129"/>
      <c r="I29" s="129"/>
      <c r="J29" s="129"/>
      <c r="K29" s="62"/>
      <c r="L29" s="157">
        <f>SUM(L30:O44)</f>
        <v>48775853</v>
      </c>
      <c r="M29" s="132"/>
      <c r="N29" s="132"/>
      <c r="O29" s="132"/>
      <c r="P29" s="132">
        <f>SUM(P30:S44)</f>
        <v>47105682</v>
      </c>
      <c r="Q29" s="132"/>
      <c r="R29" s="132"/>
      <c r="S29" s="132"/>
      <c r="T29" s="132">
        <f>SUM(T30:W44)</f>
        <v>50000097</v>
      </c>
      <c r="U29" s="132"/>
      <c r="V29" s="132"/>
      <c r="W29" s="132"/>
      <c r="X29" s="132">
        <f>SUM(X30:AA44)</f>
        <v>47051459</v>
      </c>
      <c r="Y29" s="132"/>
      <c r="Z29" s="132"/>
      <c r="AA29" s="132"/>
      <c r="AB29" s="132">
        <f>SUM(AB30:AE44)</f>
        <v>48710000</v>
      </c>
      <c r="AC29" s="132"/>
      <c r="AD29" s="132"/>
      <c r="AE29" s="132"/>
    </row>
    <row r="30" spans="1:31" ht="24.95" customHeight="1">
      <c r="A30" s="1"/>
      <c r="B30" s="128" t="s">
        <v>95</v>
      </c>
      <c r="C30" s="128"/>
      <c r="D30" s="128"/>
      <c r="E30" s="128"/>
      <c r="F30" s="128"/>
      <c r="G30" s="128"/>
      <c r="H30" s="128"/>
      <c r="I30" s="128"/>
      <c r="J30" s="128"/>
      <c r="K30" s="128"/>
      <c r="L30" s="131">
        <v>411059</v>
      </c>
      <c r="M30" s="130"/>
      <c r="N30" s="130"/>
      <c r="O30" s="130"/>
      <c r="P30" s="130">
        <v>388697</v>
      </c>
      <c r="Q30" s="130"/>
      <c r="R30" s="130"/>
      <c r="S30" s="130"/>
      <c r="T30" s="130">
        <v>374044</v>
      </c>
      <c r="U30" s="130"/>
      <c r="V30" s="130"/>
      <c r="W30" s="130"/>
      <c r="X30" s="130">
        <v>359310</v>
      </c>
      <c r="Y30" s="130"/>
      <c r="Z30" s="130"/>
      <c r="AA30" s="130"/>
      <c r="AB30" s="130">
        <v>368610</v>
      </c>
      <c r="AC30" s="130"/>
      <c r="AD30" s="130"/>
      <c r="AE30" s="130"/>
    </row>
    <row r="31" spans="1:31" ht="24.95" customHeight="1">
      <c r="A31" s="1"/>
      <c r="B31" s="128" t="s">
        <v>96</v>
      </c>
      <c r="C31" s="128"/>
      <c r="D31" s="128"/>
      <c r="E31" s="128"/>
      <c r="F31" s="128"/>
      <c r="G31" s="128"/>
      <c r="H31" s="128"/>
      <c r="I31" s="128"/>
      <c r="J31" s="128"/>
      <c r="K31" s="128"/>
      <c r="L31" s="131">
        <v>5701791</v>
      </c>
      <c r="M31" s="130"/>
      <c r="N31" s="130"/>
      <c r="O31" s="130"/>
      <c r="P31" s="130">
        <v>5371838</v>
      </c>
      <c r="Q31" s="130"/>
      <c r="R31" s="130"/>
      <c r="S31" s="130"/>
      <c r="T31" s="130">
        <v>5730785</v>
      </c>
      <c r="U31" s="130"/>
      <c r="V31" s="130"/>
      <c r="W31" s="130"/>
      <c r="X31" s="130">
        <v>5438011</v>
      </c>
      <c r="Y31" s="130"/>
      <c r="Z31" s="130"/>
      <c r="AA31" s="130"/>
      <c r="AB31" s="130">
        <v>4998769</v>
      </c>
      <c r="AC31" s="130"/>
      <c r="AD31" s="130"/>
      <c r="AE31" s="130"/>
    </row>
    <row r="32" spans="1:31" ht="24.95" customHeight="1">
      <c r="A32" s="1"/>
      <c r="B32" s="128" t="s">
        <v>97</v>
      </c>
      <c r="C32" s="128"/>
      <c r="D32" s="128"/>
      <c r="E32" s="128"/>
      <c r="F32" s="128"/>
      <c r="G32" s="128"/>
      <c r="H32" s="128"/>
      <c r="I32" s="128"/>
      <c r="J32" s="128"/>
      <c r="K32" s="128"/>
      <c r="L32" s="131">
        <v>24735629</v>
      </c>
      <c r="M32" s="130"/>
      <c r="N32" s="130"/>
      <c r="O32" s="130"/>
      <c r="P32" s="130">
        <v>24352081</v>
      </c>
      <c r="Q32" s="130"/>
      <c r="R32" s="130"/>
      <c r="S32" s="130"/>
      <c r="T32" s="130">
        <v>26058933</v>
      </c>
      <c r="U32" s="130"/>
      <c r="V32" s="130"/>
      <c r="W32" s="130"/>
      <c r="X32" s="130">
        <v>25079936</v>
      </c>
      <c r="Y32" s="130"/>
      <c r="Z32" s="130"/>
      <c r="AA32" s="130"/>
      <c r="AB32" s="130">
        <v>24825596</v>
      </c>
      <c r="AC32" s="130"/>
      <c r="AD32" s="130"/>
      <c r="AE32" s="130"/>
    </row>
    <row r="33" spans="1:31" ht="24.95" customHeight="1">
      <c r="A33" s="1"/>
      <c r="B33" s="128" t="s">
        <v>98</v>
      </c>
      <c r="C33" s="128"/>
      <c r="D33" s="128"/>
      <c r="E33" s="128"/>
      <c r="F33" s="128"/>
      <c r="G33" s="128"/>
      <c r="H33" s="128"/>
      <c r="I33" s="128"/>
      <c r="J33" s="128"/>
      <c r="K33" s="128"/>
      <c r="L33" s="131">
        <v>2614627</v>
      </c>
      <c r="M33" s="130"/>
      <c r="N33" s="130"/>
      <c r="O33" s="130"/>
      <c r="P33" s="130">
        <v>2532413</v>
      </c>
      <c r="Q33" s="130"/>
      <c r="R33" s="130"/>
      <c r="S33" s="130"/>
      <c r="T33" s="130">
        <v>2870915</v>
      </c>
      <c r="U33" s="130"/>
      <c r="V33" s="130"/>
      <c r="W33" s="130"/>
      <c r="X33" s="130">
        <v>2793501</v>
      </c>
      <c r="Y33" s="130"/>
      <c r="Z33" s="130"/>
      <c r="AA33" s="130"/>
      <c r="AB33" s="130">
        <v>4529819</v>
      </c>
      <c r="AC33" s="130"/>
      <c r="AD33" s="130"/>
      <c r="AE33" s="130"/>
    </row>
    <row r="34" spans="1:31" ht="24.95" customHeight="1">
      <c r="A34" s="1"/>
      <c r="B34" s="128" t="s">
        <v>99</v>
      </c>
      <c r="C34" s="128"/>
      <c r="D34" s="128"/>
      <c r="E34" s="128"/>
      <c r="F34" s="128"/>
      <c r="G34" s="128"/>
      <c r="H34" s="128"/>
      <c r="I34" s="128"/>
      <c r="J34" s="128"/>
      <c r="K34" s="128"/>
      <c r="L34" s="131">
        <v>45006</v>
      </c>
      <c r="M34" s="130"/>
      <c r="N34" s="130"/>
      <c r="O34" s="130"/>
      <c r="P34" s="130">
        <v>43978</v>
      </c>
      <c r="Q34" s="130"/>
      <c r="R34" s="130"/>
      <c r="S34" s="130"/>
      <c r="T34" s="130">
        <v>43432</v>
      </c>
      <c r="U34" s="130"/>
      <c r="V34" s="130"/>
      <c r="W34" s="130"/>
      <c r="X34" s="130">
        <v>41565</v>
      </c>
      <c r="Y34" s="130"/>
      <c r="Z34" s="130"/>
      <c r="AA34" s="130"/>
      <c r="AB34" s="130">
        <v>43053</v>
      </c>
      <c r="AC34" s="130"/>
      <c r="AD34" s="130"/>
      <c r="AE34" s="130"/>
    </row>
    <row r="35" spans="1:31" ht="24.95" customHeight="1">
      <c r="A35" s="1"/>
      <c r="B35" s="128" t="s">
        <v>203</v>
      </c>
      <c r="C35" s="128"/>
      <c r="D35" s="128"/>
      <c r="E35" s="128"/>
      <c r="F35" s="128"/>
      <c r="G35" s="128"/>
      <c r="H35" s="128"/>
      <c r="I35" s="128"/>
      <c r="J35" s="128"/>
      <c r="K35" s="128"/>
      <c r="L35" s="131">
        <v>482130</v>
      </c>
      <c r="M35" s="130"/>
      <c r="N35" s="130"/>
      <c r="O35" s="130"/>
      <c r="P35" s="130">
        <v>409992</v>
      </c>
      <c r="Q35" s="130"/>
      <c r="R35" s="130"/>
      <c r="S35" s="130"/>
      <c r="T35" s="130">
        <v>360492</v>
      </c>
      <c r="U35" s="130"/>
      <c r="V35" s="130"/>
      <c r="W35" s="130"/>
      <c r="X35" s="130">
        <v>350375</v>
      </c>
      <c r="Y35" s="130"/>
      <c r="Z35" s="130"/>
      <c r="AA35" s="130"/>
      <c r="AB35" s="130">
        <v>286576</v>
      </c>
      <c r="AC35" s="130"/>
      <c r="AD35" s="130"/>
      <c r="AE35" s="130"/>
    </row>
    <row r="36" spans="1:31" ht="24.95" customHeight="1">
      <c r="A36" s="1"/>
      <c r="B36" s="128" t="s">
        <v>100</v>
      </c>
      <c r="C36" s="128"/>
      <c r="D36" s="128"/>
      <c r="E36" s="128"/>
      <c r="F36" s="128"/>
      <c r="G36" s="128"/>
      <c r="H36" s="128"/>
      <c r="I36" s="128"/>
      <c r="J36" s="128"/>
      <c r="K36" s="128"/>
      <c r="L36" s="131">
        <v>546237</v>
      </c>
      <c r="M36" s="130"/>
      <c r="N36" s="130"/>
      <c r="O36" s="130"/>
      <c r="P36" s="130">
        <v>509224</v>
      </c>
      <c r="Q36" s="130"/>
      <c r="R36" s="130"/>
      <c r="S36" s="130"/>
      <c r="T36" s="130">
        <v>483579</v>
      </c>
      <c r="U36" s="130"/>
      <c r="V36" s="130"/>
      <c r="W36" s="130"/>
      <c r="X36" s="130">
        <v>399253</v>
      </c>
      <c r="Y36" s="130"/>
      <c r="Z36" s="130"/>
      <c r="AA36" s="130"/>
      <c r="AB36" s="130">
        <v>433905</v>
      </c>
      <c r="AC36" s="130"/>
      <c r="AD36" s="130"/>
      <c r="AE36" s="130"/>
    </row>
    <row r="37" spans="1:31" ht="24.95" customHeight="1">
      <c r="A37" s="1"/>
      <c r="B37" s="128" t="s">
        <v>101</v>
      </c>
      <c r="C37" s="128"/>
      <c r="D37" s="128"/>
      <c r="E37" s="128"/>
      <c r="F37" s="128"/>
      <c r="G37" s="128"/>
      <c r="H37" s="128"/>
      <c r="I37" s="128"/>
      <c r="J37" s="128"/>
      <c r="K37" s="128"/>
      <c r="L37" s="131">
        <v>1161245</v>
      </c>
      <c r="M37" s="130"/>
      <c r="N37" s="130"/>
      <c r="O37" s="130"/>
      <c r="P37" s="130">
        <v>1129044</v>
      </c>
      <c r="Q37" s="130"/>
      <c r="R37" s="130"/>
      <c r="S37" s="130"/>
      <c r="T37" s="130">
        <v>1226152</v>
      </c>
      <c r="U37" s="130"/>
      <c r="V37" s="130"/>
      <c r="W37" s="130"/>
      <c r="X37" s="130">
        <v>1174728</v>
      </c>
      <c r="Y37" s="130"/>
      <c r="Z37" s="130"/>
      <c r="AA37" s="130"/>
      <c r="AB37" s="130">
        <v>1209490</v>
      </c>
      <c r="AC37" s="130"/>
      <c r="AD37" s="130"/>
      <c r="AE37" s="130"/>
    </row>
    <row r="38" spans="1:31" ht="24.95" customHeight="1">
      <c r="A38" s="1"/>
      <c r="B38" s="128" t="s">
        <v>102</v>
      </c>
      <c r="C38" s="128"/>
      <c r="D38" s="128"/>
      <c r="E38" s="128"/>
      <c r="F38" s="128"/>
      <c r="G38" s="128"/>
      <c r="H38" s="128"/>
      <c r="I38" s="128"/>
      <c r="J38" s="128"/>
      <c r="K38" s="128"/>
      <c r="L38" s="131">
        <v>3139441</v>
      </c>
      <c r="M38" s="130"/>
      <c r="N38" s="130"/>
      <c r="O38" s="130"/>
      <c r="P38" s="130">
        <v>2727582</v>
      </c>
      <c r="Q38" s="130"/>
      <c r="R38" s="130"/>
      <c r="S38" s="130"/>
      <c r="T38" s="130">
        <v>4074614</v>
      </c>
      <c r="U38" s="130"/>
      <c r="V38" s="130"/>
      <c r="W38" s="130"/>
      <c r="X38" s="130">
        <v>3270446</v>
      </c>
      <c r="Y38" s="130"/>
      <c r="Z38" s="130"/>
      <c r="AA38" s="130"/>
      <c r="AB38" s="130">
        <v>3660366</v>
      </c>
      <c r="AC38" s="130"/>
      <c r="AD38" s="130"/>
      <c r="AE38" s="130"/>
    </row>
    <row r="39" spans="1:31" ht="24.95" customHeight="1">
      <c r="A39" s="1"/>
      <c r="B39" s="128" t="s">
        <v>103</v>
      </c>
      <c r="C39" s="128"/>
      <c r="D39" s="128"/>
      <c r="E39" s="128"/>
      <c r="F39" s="128"/>
      <c r="G39" s="128"/>
      <c r="H39" s="128"/>
      <c r="I39" s="128"/>
      <c r="J39" s="128"/>
      <c r="K39" s="128"/>
      <c r="L39" s="131">
        <v>1347248</v>
      </c>
      <c r="M39" s="130"/>
      <c r="N39" s="130"/>
      <c r="O39" s="130"/>
      <c r="P39" s="130">
        <v>1318045</v>
      </c>
      <c r="Q39" s="130"/>
      <c r="R39" s="130"/>
      <c r="S39" s="130"/>
      <c r="T39" s="130">
        <v>1306774</v>
      </c>
      <c r="U39" s="130"/>
      <c r="V39" s="130"/>
      <c r="W39" s="130"/>
      <c r="X39" s="130">
        <v>1249207</v>
      </c>
      <c r="Y39" s="130"/>
      <c r="Z39" s="130"/>
      <c r="AA39" s="130"/>
      <c r="AB39" s="130">
        <v>1270544</v>
      </c>
      <c r="AC39" s="130"/>
      <c r="AD39" s="130"/>
      <c r="AE39" s="130"/>
    </row>
    <row r="40" spans="1:31" ht="24.95" customHeight="1">
      <c r="A40" s="1"/>
      <c r="B40" s="128" t="s">
        <v>104</v>
      </c>
      <c r="C40" s="128"/>
      <c r="D40" s="128"/>
      <c r="E40" s="128"/>
      <c r="F40" s="128"/>
      <c r="G40" s="128"/>
      <c r="H40" s="128"/>
      <c r="I40" s="128"/>
      <c r="J40" s="128"/>
      <c r="K40" s="128"/>
      <c r="L40" s="131">
        <v>5279431</v>
      </c>
      <c r="M40" s="130"/>
      <c r="N40" s="130"/>
      <c r="O40" s="130"/>
      <c r="P40" s="130">
        <v>5097519</v>
      </c>
      <c r="Q40" s="130"/>
      <c r="R40" s="130"/>
      <c r="S40" s="130"/>
      <c r="T40" s="130">
        <v>3636748</v>
      </c>
      <c r="U40" s="130"/>
      <c r="V40" s="130"/>
      <c r="W40" s="130"/>
      <c r="X40" s="130">
        <v>3221212</v>
      </c>
      <c r="Y40" s="130"/>
      <c r="Z40" s="130"/>
      <c r="AA40" s="130"/>
      <c r="AB40" s="130">
        <v>3424500</v>
      </c>
      <c r="AC40" s="130"/>
      <c r="AD40" s="130"/>
      <c r="AE40" s="130"/>
    </row>
    <row r="41" spans="1:31" ht="24.95" customHeight="1">
      <c r="A41" s="1"/>
      <c r="B41" s="128" t="s">
        <v>105</v>
      </c>
      <c r="C41" s="128"/>
      <c r="D41" s="128"/>
      <c r="E41" s="128"/>
      <c r="F41" s="128"/>
      <c r="G41" s="128"/>
      <c r="H41" s="128"/>
      <c r="I41" s="128"/>
      <c r="J41" s="128"/>
      <c r="K41" s="128"/>
      <c r="L41" s="131">
        <v>37463</v>
      </c>
      <c r="M41" s="130"/>
      <c r="N41" s="130"/>
      <c r="O41" s="130"/>
      <c r="P41" s="130">
        <v>30240</v>
      </c>
      <c r="Q41" s="130"/>
      <c r="R41" s="130"/>
      <c r="S41" s="130"/>
      <c r="T41" s="130">
        <v>408515</v>
      </c>
      <c r="U41" s="130"/>
      <c r="V41" s="130"/>
      <c r="W41" s="130"/>
      <c r="X41" s="130">
        <v>321485</v>
      </c>
      <c r="Y41" s="130"/>
      <c r="Z41" s="130"/>
      <c r="AA41" s="130"/>
      <c r="AB41" s="130">
        <v>1510</v>
      </c>
      <c r="AC41" s="130"/>
      <c r="AD41" s="130"/>
      <c r="AE41" s="130"/>
    </row>
    <row r="42" spans="1:31" ht="24.95" customHeight="1">
      <c r="A42" s="1"/>
      <c r="B42" s="128" t="s">
        <v>106</v>
      </c>
      <c r="C42" s="128"/>
      <c r="D42" s="128"/>
      <c r="E42" s="128"/>
      <c r="F42" s="128"/>
      <c r="G42" s="128"/>
      <c r="H42" s="128"/>
      <c r="I42" s="128"/>
      <c r="J42" s="128"/>
      <c r="K42" s="128"/>
      <c r="L42" s="131">
        <v>3235977</v>
      </c>
      <c r="M42" s="130"/>
      <c r="N42" s="130"/>
      <c r="O42" s="130"/>
      <c r="P42" s="130">
        <v>3195029</v>
      </c>
      <c r="Q42" s="130"/>
      <c r="R42" s="130"/>
      <c r="S42" s="130"/>
      <c r="T42" s="130">
        <v>3401585</v>
      </c>
      <c r="U42" s="130"/>
      <c r="V42" s="130"/>
      <c r="W42" s="130"/>
      <c r="X42" s="130">
        <v>3352430</v>
      </c>
      <c r="Y42" s="130"/>
      <c r="Z42" s="130"/>
      <c r="AA42" s="130"/>
      <c r="AB42" s="130">
        <v>3557260</v>
      </c>
      <c r="AC42" s="130"/>
      <c r="AD42" s="130"/>
      <c r="AE42" s="130"/>
    </row>
    <row r="43" spans="1:31" ht="24.95" customHeight="1">
      <c r="A43" s="1"/>
      <c r="B43" s="128" t="s">
        <v>107</v>
      </c>
      <c r="C43" s="128"/>
      <c r="D43" s="128"/>
      <c r="E43" s="128"/>
      <c r="F43" s="128"/>
      <c r="G43" s="128"/>
      <c r="H43" s="128"/>
      <c r="I43" s="128"/>
      <c r="J43" s="128"/>
      <c r="K43" s="128"/>
      <c r="L43" s="131">
        <v>2</v>
      </c>
      <c r="M43" s="130"/>
      <c r="N43" s="130"/>
      <c r="O43" s="130"/>
      <c r="P43" s="130" t="s">
        <v>293</v>
      </c>
      <c r="Q43" s="130"/>
      <c r="R43" s="130"/>
      <c r="S43" s="130"/>
      <c r="T43" s="130">
        <v>2</v>
      </c>
      <c r="U43" s="130"/>
      <c r="V43" s="130"/>
      <c r="W43" s="130"/>
      <c r="X43" s="130" t="s">
        <v>293</v>
      </c>
      <c r="Y43" s="130"/>
      <c r="Z43" s="130"/>
      <c r="AA43" s="130"/>
      <c r="AB43" s="130">
        <v>2</v>
      </c>
      <c r="AC43" s="130"/>
      <c r="AD43" s="130"/>
      <c r="AE43" s="130"/>
    </row>
    <row r="44" spans="1:31" ht="24.95" customHeight="1" thickBot="1">
      <c r="A44" s="1"/>
      <c r="B44" s="186" t="s">
        <v>40</v>
      </c>
      <c r="C44" s="186"/>
      <c r="D44" s="186"/>
      <c r="E44" s="186"/>
      <c r="F44" s="186"/>
      <c r="G44" s="186"/>
      <c r="H44" s="186"/>
      <c r="I44" s="186"/>
      <c r="J44" s="186"/>
      <c r="K44" s="186"/>
      <c r="L44" s="165">
        <v>38567</v>
      </c>
      <c r="M44" s="166"/>
      <c r="N44" s="166"/>
      <c r="O44" s="166"/>
      <c r="P44" s="166" t="s">
        <v>293</v>
      </c>
      <c r="Q44" s="166"/>
      <c r="R44" s="166"/>
      <c r="S44" s="166"/>
      <c r="T44" s="166">
        <v>23527</v>
      </c>
      <c r="U44" s="166"/>
      <c r="V44" s="166"/>
      <c r="W44" s="166"/>
      <c r="X44" s="166" t="s">
        <v>293</v>
      </c>
      <c r="Y44" s="166"/>
      <c r="Z44" s="166"/>
      <c r="AA44" s="166"/>
      <c r="AB44" s="166">
        <v>100000</v>
      </c>
      <c r="AC44" s="166"/>
      <c r="AD44" s="166"/>
      <c r="AE44" s="166"/>
    </row>
    <row r="45" spans="1:31" ht="24.95" customHeight="1">
      <c r="A45" s="28"/>
      <c r="B45" s="28"/>
      <c r="C45" s="185"/>
      <c r="D45" s="185"/>
      <c r="E45" s="185"/>
      <c r="F45" s="185"/>
      <c r="G45" s="185"/>
      <c r="H45" s="185"/>
      <c r="I45" s="185"/>
      <c r="J45" s="185"/>
      <c r="K45" s="185"/>
      <c r="L45" s="178"/>
      <c r="M45" s="178"/>
      <c r="N45" s="1"/>
      <c r="O45" s="1"/>
      <c r="P45" s="1"/>
      <c r="Q45" s="1"/>
      <c r="R45" s="1"/>
      <c r="S45" s="1"/>
      <c r="T45" s="1"/>
      <c r="U45" s="1"/>
      <c r="V45" s="1"/>
      <c r="W45" s="1"/>
      <c r="X45" s="146" t="s">
        <v>322</v>
      </c>
      <c r="Y45" s="146"/>
      <c r="Z45" s="146"/>
      <c r="AA45" s="146"/>
      <c r="AB45" s="146"/>
      <c r="AC45" s="146"/>
      <c r="AD45" s="146"/>
      <c r="AE45" s="146"/>
    </row>
  </sheetData>
  <mergeCells count="252">
    <mergeCell ref="X44:AA44"/>
    <mergeCell ref="C45:M45"/>
    <mergeCell ref="B43:K43"/>
    <mergeCell ref="L43:O43"/>
    <mergeCell ref="B44:K44"/>
    <mergeCell ref="L44:O44"/>
    <mergeCell ref="X45:AE45"/>
    <mergeCell ref="P44:S44"/>
    <mergeCell ref="AB44:AE44"/>
    <mergeCell ref="AB43:AE43"/>
    <mergeCell ref="T43:W43"/>
    <mergeCell ref="X43:AA43"/>
    <mergeCell ref="T44:W44"/>
    <mergeCell ref="AB39:AE39"/>
    <mergeCell ref="X40:AA40"/>
    <mergeCell ref="AB40:AE40"/>
    <mergeCell ref="AB42:AE42"/>
    <mergeCell ref="AB41:AE41"/>
    <mergeCell ref="X39:AA39"/>
    <mergeCell ref="X42:AA42"/>
    <mergeCell ref="X41:AA41"/>
    <mergeCell ref="B42:K42"/>
    <mergeCell ref="L42:O42"/>
    <mergeCell ref="P40:S40"/>
    <mergeCell ref="T40:W40"/>
    <mergeCell ref="P41:S41"/>
    <mergeCell ref="T41:W41"/>
    <mergeCell ref="B41:K41"/>
    <mergeCell ref="T42:W42"/>
    <mergeCell ref="B39:K39"/>
    <mergeCell ref="L39:O39"/>
    <mergeCell ref="B40:K40"/>
    <mergeCell ref="L40:O40"/>
    <mergeCell ref="P39:S39"/>
    <mergeCell ref="T39:W39"/>
    <mergeCell ref="B38:K38"/>
    <mergeCell ref="L38:O38"/>
    <mergeCell ref="B37:K37"/>
    <mergeCell ref="L37:O37"/>
    <mergeCell ref="X38:AA38"/>
    <mergeCell ref="AB38:AE38"/>
    <mergeCell ref="X37:AA37"/>
    <mergeCell ref="AB37:AE37"/>
    <mergeCell ref="X36:AA36"/>
    <mergeCell ref="AB36:AE36"/>
    <mergeCell ref="P37:S37"/>
    <mergeCell ref="T37:W37"/>
    <mergeCell ref="X34:AA34"/>
    <mergeCell ref="AB34:AE34"/>
    <mergeCell ref="P34:S34"/>
    <mergeCell ref="T34:W34"/>
    <mergeCell ref="X35:AA35"/>
    <mergeCell ref="AB35:AE35"/>
    <mergeCell ref="B34:K34"/>
    <mergeCell ref="B35:K35"/>
    <mergeCell ref="P36:S36"/>
    <mergeCell ref="T36:W36"/>
    <mergeCell ref="P38:S38"/>
    <mergeCell ref="T38:W38"/>
    <mergeCell ref="B36:K36"/>
    <mergeCell ref="L36:O36"/>
    <mergeCell ref="P35:S35"/>
    <mergeCell ref="T35:W35"/>
    <mergeCell ref="X32:AA32"/>
    <mergeCell ref="AB32:AE32"/>
    <mergeCell ref="T33:W33"/>
    <mergeCell ref="AB33:AE33"/>
    <mergeCell ref="X33:AA33"/>
    <mergeCell ref="B33:K33"/>
    <mergeCell ref="B32:K32"/>
    <mergeCell ref="L32:O32"/>
    <mergeCell ref="P32:S32"/>
    <mergeCell ref="T32:W32"/>
    <mergeCell ref="B31:K31"/>
    <mergeCell ref="L31:O31"/>
    <mergeCell ref="P31:S31"/>
    <mergeCell ref="T31:W31"/>
    <mergeCell ref="B30:K30"/>
    <mergeCell ref="L30:O30"/>
    <mergeCell ref="P30:S30"/>
    <mergeCell ref="T30:W30"/>
    <mergeCell ref="X31:AA31"/>
    <mergeCell ref="AB31:AE31"/>
    <mergeCell ref="X29:AA29"/>
    <mergeCell ref="X30:AA30"/>
    <mergeCell ref="AB30:AE30"/>
    <mergeCell ref="AB29:AE29"/>
    <mergeCell ref="P29:S29"/>
    <mergeCell ref="T29:W29"/>
    <mergeCell ref="P28:S28"/>
    <mergeCell ref="B27:K27"/>
    <mergeCell ref="L27:O27"/>
    <mergeCell ref="P27:S27"/>
    <mergeCell ref="T27:W27"/>
    <mergeCell ref="A29:J29"/>
    <mergeCell ref="L29:O29"/>
    <mergeCell ref="X27:AA27"/>
    <mergeCell ref="AB27:AE27"/>
    <mergeCell ref="T28:W28"/>
    <mergeCell ref="X28:AA28"/>
    <mergeCell ref="AB28:AE28"/>
    <mergeCell ref="AB26:AE26"/>
    <mergeCell ref="B25:K25"/>
    <mergeCell ref="L25:O25"/>
    <mergeCell ref="L26:O26"/>
    <mergeCell ref="B26:K26"/>
    <mergeCell ref="X23:AA23"/>
    <mergeCell ref="X25:AA25"/>
    <mergeCell ref="AB23:AE23"/>
    <mergeCell ref="B24:K24"/>
    <mergeCell ref="L24:O24"/>
    <mergeCell ref="P24:S24"/>
    <mergeCell ref="B23:K23"/>
    <mergeCell ref="L23:O23"/>
    <mergeCell ref="P23:S23"/>
    <mergeCell ref="T23:W23"/>
    <mergeCell ref="AB25:AE25"/>
    <mergeCell ref="T24:W24"/>
    <mergeCell ref="X24:AA24"/>
    <mergeCell ref="AB24:AE24"/>
    <mergeCell ref="X26:AA26"/>
    <mergeCell ref="T26:W26"/>
    <mergeCell ref="T25:W25"/>
    <mergeCell ref="B21:K21"/>
    <mergeCell ref="L21:O21"/>
    <mergeCell ref="X22:AA22"/>
    <mergeCell ref="AB22:AE22"/>
    <mergeCell ref="X19:AA19"/>
    <mergeCell ref="AB19:AE19"/>
    <mergeCell ref="X20:AA20"/>
    <mergeCell ref="AB20:AE20"/>
    <mergeCell ref="X21:AA21"/>
    <mergeCell ref="AB21:AE21"/>
    <mergeCell ref="T20:W20"/>
    <mergeCell ref="P19:S19"/>
    <mergeCell ref="T19:W19"/>
    <mergeCell ref="B20:K20"/>
    <mergeCell ref="L20:O20"/>
    <mergeCell ref="B22:K22"/>
    <mergeCell ref="L22:O22"/>
    <mergeCell ref="T22:W22"/>
    <mergeCell ref="P21:S21"/>
    <mergeCell ref="T21:W21"/>
    <mergeCell ref="X18:AA18"/>
    <mergeCell ref="AB18:AE18"/>
    <mergeCell ref="X17:AA17"/>
    <mergeCell ref="AB17:AE17"/>
    <mergeCell ref="B19:K19"/>
    <mergeCell ref="L19:O19"/>
    <mergeCell ref="B18:K18"/>
    <mergeCell ref="B17:K17"/>
    <mergeCell ref="B16:K16"/>
    <mergeCell ref="P18:S18"/>
    <mergeCell ref="T18:W18"/>
    <mergeCell ref="P17:S17"/>
    <mergeCell ref="T17:W17"/>
    <mergeCell ref="P15:S15"/>
    <mergeCell ref="T15:W15"/>
    <mergeCell ref="B15:K15"/>
    <mergeCell ref="L15:O15"/>
    <mergeCell ref="T16:W16"/>
    <mergeCell ref="B14:K14"/>
    <mergeCell ref="L14:O14"/>
    <mergeCell ref="P14:S14"/>
    <mergeCell ref="T14:W14"/>
    <mergeCell ref="X13:AA13"/>
    <mergeCell ref="AB13:AE13"/>
    <mergeCell ref="X16:AA16"/>
    <mergeCell ref="AB16:AE16"/>
    <mergeCell ref="X14:AA14"/>
    <mergeCell ref="AB14:AE14"/>
    <mergeCell ref="X15:AA15"/>
    <mergeCell ref="AB15:AE15"/>
    <mergeCell ref="X12:AA12"/>
    <mergeCell ref="AB12:AE12"/>
    <mergeCell ref="B13:K13"/>
    <mergeCell ref="L13:O13"/>
    <mergeCell ref="B12:K12"/>
    <mergeCell ref="L12:O12"/>
    <mergeCell ref="P12:S12"/>
    <mergeCell ref="T12:W12"/>
    <mergeCell ref="P13:S13"/>
    <mergeCell ref="T13:W13"/>
    <mergeCell ref="P11:S11"/>
    <mergeCell ref="T11:W11"/>
    <mergeCell ref="P10:S10"/>
    <mergeCell ref="T10:W10"/>
    <mergeCell ref="B10:K10"/>
    <mergeCell ref="L10:O10"/>
    <mergeCell ref="B11:K11"/>
    <mergeCell ref="L11:O11"/>
    <mergeCell ref="L9:O9"/>
    <mergeCell ref="B8:K8"/>
    <mergeCell ref="L8:O8"/>
    <mergeCell ref="P8:S8"/>
    <mergeCell ref="B9:K9"/>
    <mergeCell ref="T8:W8"/>
    <mergeCell ref="P9:S9"/>
    <mergeCell ref="T9:W9"/>
    <mergeCell ref="X6:AA6"/>
    <mergeCell ref="X8:AA8"/>
    <mergeCell ref="T7:W7"/>
    <mergeCell ref="T6:W6"/>
    <mergeCell ref="X11:AA11"/>
    <mergeCell ref="AB11:AE11"/>
    <mergeCell ref="X9:AA9"/>
    <mergeCell ref="AB9:AE9"/>
    <mergeCell ref="AB8:AE8"/>
    <mergeCell ref="X10:AA10"/>
    <mergeCell ref="AB10:AE10"/>
    <mergeCell ref="AB7:AE7"/>
    <mergeCell ref="X7:AA7"/>
    <mergeCell ref="B6:K6"/>
    <mergeCell ref="L6:O6"/>
    <mergeCell ref="P6:S6"/>
    <mergeCell ref="B7:K7"/>
    <mergeCell ref="L7:O7"/>
    <mergeCell ref="P7:S7"/>
    <mergeCell ref="AB6:AE6"/>
    <mergeCell ref="A1:AE1"/>
    <mergeCell ref="A2:E2"/>
    <mergeCell ref="A3:K4"/>
    <mergeCell ref="L3:S3"/>
    <mergeCell ref="T3:AA3"/>
    <mergeCell ref="AB3:AE3"/>
    <mergeCell ref="L4:O4"/>
    <mergeCell ref="A5:J5"/>
    <mergeCell ref="L5:O5"/>
    <mergeCell ref="P4:S4"/>
    <mergeCell ref="AB4:AE4"/>
    <mergeCell ref="X5:AA5"/>
    <mergeCell ref="AB5:AE5"/>
    <mergeCell ref="P5:S5"/>
    <mergeCell ref="T5:W5"/>
    <mergeCell ref="T4:W4"/>
    <mergeCell ref="X4:AA4"/>
    <mergeCell ref="L16:O16"/>
    <mergeCell ref="P16:S16"/>
    <mergeCell ref="L17:O17"/>
    <mergeCell ref="L18:O18"/>
    <mergeCell ref="P26:S26"/>
    <mergeCell ref="L28:O28"/>
    <mergeCell ref="P20:S20"/>
    <mergeCell ref="P22:S22"/>
    <mergeCell ref="P25:S25"/>
    <mergeCell ref="L33:O33"/>
    <mergeCell ref="P33:S33"/>
    <mergeCell ref="L34:O34"/>
    <mergeCell ref="L35:O35"/>
    <mergeCell ref="P42:S42"/>
    <mergeCell ref="P43:S43"/>
    <mergeCell ref="L41:O41"/>
  </mergeCells>
  <phoneticPr fontId="9"/>
  <printOptions horizontalCentered="1"/>
  <pageMargins left="0.59055118110236227" right="0.59055118110236227" top="0.39370078740157483" bottom="0.70866141732283472" header="0.51181102362204722" footer="0.51181102362204722"/>
  <pageSetup paperSize="9" scale="75" orientation="portrait" r:id="rId1"/>
  <headerFooter scaleWithDoc="0"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4"/>
  <sheetViews>
    <sheetView showGridLines="0" tabSelected="1" zoomScaleNormal="100" zoomScaleSheetLayoutView="100" workbookViewId="0">
      <selection activeCell="X6" sqref="X6"/>
    </sheetView>
  </sheetViews>
  <sheetFormatPr defaultColWidth="3.625" defaultRowHeight="18" customHeight="1"/>
  <cols>
    <col min="1" max="5" width="3.625" style="2" customWidth="1"/>
    <col min="6" max="6" width="4.375" style="2" customWidth="1"/>
    <col min="7" max="7" width="3.625" style="2" customWidth="1"/>
    <col min="8" max="8" width="4.375" style="2" customWidth="1"/>
    <col min="9" max="16" width="0" style="2" hidden="1" customWidth="1"/>
    <col min="17" max="16384" width="3.625" style="2"/>
  </cols>
  <sheetData>
    <row r="1" spans="1:36" ht="23.1" customHeight="1">
      <c r="A1" s="150" t="s">
        <v>245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</row>
    <row r="2" spans="1:36" ht="23.1" customHeight="1" thickBot="1">
      <c r="A2" s="178" t="s">
        <v>1</v>
      </c>
      <c r="B2" s="179"/>
      <c r="C2" s="179"/>
      <c r="D2" s="179"/>
      <c r="E2" s="179"/>
      <c r="F2" s="59"/>
      <c r="G2" s="59"/>
      <c r="H2" s="59"/>
    </row>
    <row r="3" spans="1:36" ht="23.1" customHeight="1">
      <c r="A3" s="180" t="s">
        <v>336</v>
      </c>
      <c r="B3" s="181"/>
      <c r="C3" s="181"/>
      <c r="D3" s="181"/>
      <c r="E3" s="181"/>
      <c r="F3" s="181"/>
      <c r="G3" s="181"/>
      <c r="H3" s="181"/>
      <c r="I3" s="183" t="s">
        <v>246</v>
      </c>
      <c r="J3" s="183"/>
      <c r="K3" s="183"/>
      <c r="L3" s="183"/>
      <c r="M3" s="183"/>
      <c r="N3" s="183"/>
      <c r="O3" s="183"/>
      <c r="P3" s="183"/>
      <c r="Q3" s="183" t="s">
        <v>247</v>
      </c>
      <c r="R3" s="181"/>
      <c r="S3" s="181"/>
      <c r="T3" s="181"/>
      <c r="U3" s="181"/>
      <c r="V3" s="181"/>
      <c r="W3" s="181"/>
      <c r="X3" s="181"/>
      <c r="Y3" s="183" t="s">
        <v>248</v>
      </c>
      <c r="Z3" s="181"/>
      <c r="AA3" s="181"/>
      <c r="AB3" s="181"/>
      <c r="AC3" s="181"/>
      <c r="AD3" s="181"/>
      <c r="AE3" s="181"/>
      <c r="AF3" s="181"/>
      <c r="AG3" s="183" t="s">
        <v>249</v>
      </c>
      <c r="AH3" s="181"/>
      <c r="AI3" s="181"/>
      <c r="AJ3" s="184"/>
    </row>
    <row r="4" spans="1:36" ht="23.1" customHeight="1">
      <c r="A4" s="182"/>
      <c r="B4" s="174"/>
      <c r="C4" s="174"/>
      <c r="D4" s="174"/>
      <c r="E4" s="174"/>
      <c r="F4" s="174"/>
      <c r="G4" s="174"/>
      <c r="H4" s="174"/>
      <c r="I4" s="175" t="s">
        <v>43</v>
      </c>
      <c r="J4" s="175"/>
      <c r="K4" s="175"/>
      <c r="L4" s="175"/>
      <c r="M4" s="175" t="s">
        <v>5</v>
      </c>
      <c r="N4" s="175"/>
      <c r="O4" s="175"/>
      <c r="P4" s="175"/>
      <c r="Q4" s="173" t="s">
        <v>43</v>
      </c>
      <c r="R4" s="174"/>
      <c r="S4" s="174"/>
      <c r="T4" s="174"/>
      <c r="U4" s="173" t="s">
        <v>5</v>
      </c>
      <c r="V4" s="174"/>
      <c r="W4" s="174"/>
      <c r="X4" s="174"/>
      <c r="Y4" s="175" t="s">
        <v>43</v>
      </c>
      <c r="Z4" s="176"/>
      <c r="AA4" s="176"/>
      <c r="AB4" s="176"/>
      <c r="AC4" s="175" t="s">
        <v>5</v>
      </c>
      <c r="AD4" s="176"/>
      <c r="AE4" s="176"/>
      <c r="AF4" s="176"/>
      <c r="AG4" s="175" t="s">
        <v>250</v>
      </c>
      <c r="AH4" s="176"/>
      <c r="AI4" s="176"/>
      <c r="AJ4" s="177"/>
    </row>
    <row r="5" spans="1:36" s="3" customFormat="1" ht="23.1" customHeight="1">
      <c r="A5" s="129" t="s">
        <v>44</v>
      </c>
      <c r="B5" s="129"/>
      <c r="C5" s="129"/>
      <c r="D5" s="129"/>
      <c r="E5" s="129"/>
      <c r="F5" s="129"/>
      <c r="G5" s="129"/>
      <c r="H5" s="18"/>
      <c r="I5" s="172">
        <v>2620877</v>
      </c>
      <c r="J5" s="172"/>
      <c r="K5" s="172"/>
      <c r="L5" s="172"/>
      <c r="M5" s="172">
        <v>2618357</v>
      </c>
      <c r="N5" s="172"/>
      <c r="O5" s="172"/>
      <c r="P5" s="172"/>
      <c r="Q5" s="157">
        <f>Q7+Q12</f>
        <v>2531824</v>
      </c>
      <c r="R5" s="132"/>
      <c r="S5" s="132"/>
      <c r="T5" s="132"/>
      <c r="U5" s="132">
        <f>U7+U12</f>
        <v>2517944</v>
      </c>
      <c r="V5" s="132"/>
      <c r="W5" s="132"/>
      <c r="X5" s="132"/>
      <c r="Y5" s="172">
        <f>Y7+Y12</f>
        <v>2507371</v>
      </c>
      <c r="Z5" s="172"/>
      <c r="AA5" s="172"/>
      <c r="AB5" s="172"/>
      <c r="AC5" s="172">
        <f>AC7+AC12</f>
        <v>2502216</v>
      </c>
      <c r="AD5" s="172"/>
      <c r="AE5" s="172"/>
      <c r="AF5" s="172"/>
      <c r="AG5" s="172">
        <f>AG7</f>
        <v>2505751</v>
      </c>
      <c r="AH5" s="172"/>
      <c r="AI5" s="172"/>
      <c r="AJ5" s="172"/>
    </row>
    <row r="6" spans="1:36" ht="14.1" customHeight="1">
      <c r="A6" s="19"/>
      <c r="B6" s="19"/>
      <c r="C6" s="19"/>
      <c r="D6" s="19"/>
      <c r="E6" s="19"/>
      <c r="F6" s="19"/>
      <c r="G6" s="19"/>
      <c r="H6" s="32"/>
      <c r="I6" s="130"/>
      <c r="J6" s="130"/>
      <c r="K6" s="130"/>
      <c r="L6" s="130"/>
      <c r="M6" s="130"/>
      <c r="N6" s="130"/>
      <c r="O6" s="130"/>
      <c r="P6" s="130"/>
      <c r="Q6" s="131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</row>
    <row r="7" spans="1:36" ht="23.1" customHeight="1">
      <c r="A7" s="1"/>
      <c r="B7" s="127" t="s">
        <v>45</v>
      </c>
      <c r="C7" s="127"/>
      <c r="D7" s="127"/>
      <c r="E7" s="127"/>
      <c r="F7" s="127"/>
      <c r="G7" s="1"/>
      <c r="H7" s="32"/>
      <c r="I7" s="130">
        <v>2619014</v>
      </c>
      <c r="J7" s="130"/>
      <c r="K7" s="130"/>
      <c r="L7" s="130"/>
      <c r="M7" s="130">
        <v>2616401</v>
      </c>
      <c r="N7" s="130"/>
      <c r="O7" s="130"/>
      <c r="P7" s="130"/>
      <c r="Q7" s="131">
        <f>SUM(Q8:T10)</f>
        <v>2530103</v>
      </c>
      <c r="R7" s="130"/>
      <c r="S7" s="130"/>
      <c r="T7" s="130"/>
      <c r="U7" s="130">
        <f>SUM(U8:X10)</f>
        <v>2515443</v>
      </c>
      <c r="V7" s="130"/>
      <c r="W7" s="130"/>
      <c r="X7" s="130"/>
      <c r="Y7" s="130">
        <f>SUM(Y8:AB10)</f>
        <v>2504953</v>
      </c>
      <c r="Z7" s="130"/>
      <c r="AA7" s="130"/>
      <c r="AB7" s="130"/>
      <c r="AC7" s="130">
        <f>SUM(AC8:AF10)</f>
        <v>2499638</v>
      </c>
      <c r="AD7" s="130"/>
      <c r="AE7" s="130"/>
      <c r="AF7" s="130"/>
      <c r="AG7" s="130">
        <f>SUM(AG8:AJ10)</f>
        <v>2505751</v>
      </c>
      <c r="AH7" s="130"/>
      <c r="AI7" s="130"/>
      <c r="AJ7" s="130"/>
    </row>
    <row r="8" spans="1:36" ht="23.1" customHeight="1">
      <c r="A8" s="1"/>
      <c r="B8" s="1"/>
      <c r="C8" s="128" t="s">
        <v>46</v>
      </c>
      <c r="D8" s="128"/>
      <c r="E8" s="128"/>
      <c r="F8" s="128"/>
      <c r="G8" s="128"/>
      <c r="H8" s="187"/>
      <c r="I8" s="130">
        <v>2598118</v>
      </c>
      <c r="J8" s="130"/>
      <c r="K8" s="130"/>
      <c r="L8" s="130"/>
      <c r="M8" s="130">
        <v>2597048</v>
      </c>
      <c r="N8" s="130"/>
      <c r="O8" s="130"/>
      <c r="P8" s="130"/>
      <c r="Q8" s="131">
        <v>2471399</v>
      </c>
      <c r="R8" s="130"/>
      <c r="S8" s="130"/>
      <c r="T8" s="130"/>
      <c r="U8" s="130">
        <v>2460051</v>
      </c>
      <c r="V8" s="130"/>
      <c r="W8" s="130"/>
      <c r="X8" s="130"/>
      <c r="Y8" s="130">
        <v>2447061</v>
      </c>
      <c r="Z8" s="130"/>
      <c r="AA8" s="130"/>
      <c r="AB8" s="130"/>
      <c r="AC8" s="130">
        <v>2441047</v>
      </c>
      <c r="AD8" s="130"/>
      <c r="AE8" s="130"/>
      <c r="AF8" s="130"/>
      <c r="AG8" s="130">
        <v>2450075</v>
      </c>
      <c r="AH8" s="130"/>
      <c r="AI8" s="130"/>
      <c r="AJ8" s="130"/>
    </row>
    <row r="9" spans="1:36" ht="23.1" customHeight="1">
      <c r="A9" s="1"/>
      <c r="B9" s="1"/>
      <c r="C9" s="128" t="s">
        <v>47</v>
      </c>
      <c r="D9" s="128"/>
      <c r="E9" s="128"/>
      <c r="F9" s="128"/>
      <c r="G9" s="128"/>
      <c r="H9" s="187"/>
      <c r="I9" s="130">
        <v>20744</v>
      </c>
      <c r="J9" s="130"/>
      <c r="K9" s="130"/>
      <c r="L9" s="130"/>
      <c r="M9" s="130">
        <v>19137</v>
      </c>
      <c r="N9" s="130"/>
      <c r="O9" s="130"/>
      <c r="P9" s="130"/>
      <c r="Q9" s="131">
        <v>57568</v>
      </c>
      <c r="R9" s="130"/>
      <c r="S9" s="130"/>
      <c r="T9" s="130"/>
      <c r="U9" s="130">
        <v>54027</v>
      </c>
      <c r="V9" s="130"/>
      <c r="W9" s="130"/>
      <c r="X9" s="130"/>
      <c r="Y9" s="130">
        <v>55692</v>
      </c>
      <c r="Z9" s="130"/>
      <c r="AA9" s="130"/>
      <c r="AB9" s="130"/>
      <c r="AC9" s="130">
        <v>55411</v>
      </c>
      <c r="AD9" s="130"/>
      <c r="AE9" s="130"/>
      <c r="AF9" s="130"/>
      <c r="AG9" s="130">
        <v>55571</v>
      </c>
      <c r="AH9" s="130"/>
      <c r="AI9" s="130"/>
      <c r="AJ9" s="130"/>
    </row>
    <row r="10" spans="1:36" ht="23.1" customHeight="1">
      <c r="A10" s="1"/>
      <c r="B10" s="1"/>
      <c r="C10" s="128" t="s">
        <v>251</v>
      </c>
      <c r="D10" s="128"/>
      <c r="E10" s="128"/>
      <c r="F10" s="128"/>
      <c r="G10" s="128"/>
      <c r="H10" s="187"/>
      <c r="I10" s="130">
        <v>152</v>
      </c>
      <c r="J10" s="130"/>
      <c r="K10" s="130"/>
      <c r="L10" s="130"/>
      <c r="M10" s="130">
        <v>216</v>
      </c>
      <c r="N10" s="130"/>
      <c r="O10" s="130"/>
      <c r="P10" s="130"/>
      <c r="Q10" s="131">
        <v>1136</v>
      </c>
      <c r="R10" s="130"/>
      <c r="S10" s="130"/>
      <c r="T10" s="130"/>
      <c r="U10" s="130">
        <v>1365</v>
      </c>
      <c r="V10" s="130"/>
      <c r="W10" s="130"/>
      <c r="X10" s="130"/>
      <c r="Y10" s="130">
        <v>2200</v>
      </c>
      <c r="Z10" s="130"/>
      <c r="AA10" s="130"/>
      <c r="AB10" s="130"/>
      <c r="AC10" s="130">
        <v>3180</v>
      </c>
      <c r="AD10" s="130"/>
      <c r="AE10" s="130"/>
      <c r="AF10" s="130"/>
      <c r="AG10" s="130">
        <v>105</v>
      </c>
      <c r="AH10" s="130"/>
      <c r="AI10" s="130"/>
      <c r="AJ10" s="130"/>
    </row>
    <row r="11" spans="1:36" ht="14.1" customHeight="1">
      <c r="A11" s="1"/>
      <c r="B11" s="1"/>
      <c r="C11" s="19"/>
      <c r="D11" s="19"/>
      <c r="E11" s="19"/>
      <c r="F11" s="19"/>
      <c r="G11" s="19"/>
      <c r="H11" s="60"/>
      <c r="I11" s="130"/>
      <c r="J11" s="130"/>
      <c r="K11" s="130"/>
      <c r="L11" s="130"/>
      <c r="M11" s="130"/>
      <c r="N11" s="130"/>
      <c r="O11" s="130"/>
      <c r="P11" s="130"/>
      <c r="Q11" s="131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</row>
    <row r="12" spans="1:36" ht="23.1" customHeight="1">
      <c r="A12" s="1"/>
      <c r="B12" s="127" t="s">
        <v>48</v>
      </c>
      <c r="C12" s="127"/>
      <c r="D12" s="127"/>
      <c r="E12" s="127"/>
      <c r="F12" s="127"/>
      <c r="G12" s="1"/>
      <c r="H12" s="32"/>
      <c r="I12" s="130">
        <v>1863</v>
      </c>
      <c r="J12" s="130"/>
      <c r="K12" s="130"/>
      <c r="L12" s="130"/>
      <c r="M12" s="130">
        <v>1956</v>
      </c>
      <c r="N12" s="130"/>
      <c r="O12" s="130"/>
      <c r="P12" s="130"/>
      <c r="Q12" s="131">
        <f>SUM(Q13:T14)</f>
        <v>1721</v>
      </c>
      <c r="R12" s="130"/>
      <c r="S12" s="130"/>
      <c r="T12" s="130"/>
      <c r="U12" s="130">
        <f>SUM(U13:X14)</f>
        <v>2501</v>
      </c>
      <c r="V12" s="130"/>
      <c r="W12" s="130"/>
      <c r="X12" s="130"/>
      <c r="Y12" s="130">
        <f>SUM(Y13:AB14)</f>
        <v>2418</v>
      </c>
      <c r="Z12" s="130"/>
      <c r="AA12" s="130"/>
      <c r="AB12" s="130"/>
      <c r="AC12" s="130">
        <f>SUM(AC13:AF14)</f>
        <v>2578</v>
      </c>
      <c r="AD12" s="130"/>
      <c r="AE12" s="130"/>
      <c r="AF12" s="130"/>
      <c r="AG12" s="130" t="s">
        <v>252</v>
      </c>
      <c r="AH12" s="130"/>
      <c r="AI12" s="130"/>
      <c r="AJ12" s="130"/>
    </row>
    <row r="13" spans="1:36" ht="23.1" customHeight="1">
      <c r="A13" s="1"/>
      <c r="B13" s="1"/>
      <c r="C13" s="128" t="s">
        <v>46</v>
      </c>
      <c r="D13" s="128"/>
      <c r="E13" s="128"/>
      <c r="F13" s="128"/>
      <c r="G13" s="128"/>
      <c r="H13" s="187"/>
      <c r="I13" s="130">
        <v>1863</v>
      </c>
      <c r="J13" s="130"/>
      <c r="K13" s="130"/>
      <c r="L13" s="130"/>
      <c r="M13" s="130">
        <v>1956</v>
      </c>
      <c r="N13" s="130"/>
      <c r="O13" s="130"/>
      <c r="P13" s="130"/>
      <c r="Q13" s="131">
        <v>1721</v>
      </c>
      <c r="R13" s="130"/>
      <c r="S13" s="130"/>
      <c r="T13" s="130"/>
      <c r="U13" s="130">
        <v>1750</v>
      </c>
      <c r="V13" s="130"/>
      <c r="W13" s="130"/>
      <c r="X13" s="130"/>
      <c r="Y13" s="130">
        <v>1681</v>
      </c>
      <c r="Z13" s="130"/>
      <c r="AA13" s="130"/>
      <c r="AB13" s="130"/>
      <c r="AC13" s="130">
        <v>1806</v>
      </c>
      <c r="AD13" s="130"/>
      <c r="AE13" s="130"/>
      <c r="AF13" s="130"/>
      <c r="AG13" s="130" t="s">
        <v>252</v>
      </c>
      <c r="AH13" s="130"/>
      <c r="AI13" s="130"/>
      <c r="AJ13" s="130"/>
    </row>
    <row r="14" spans="1:36" ht="23.1" customHeight="1">
      <c r="A14" s="1"/>
      <c r="B14" s="1"/>
      <c r="C14" s="128" t="s">
        <v>47</v>
      </c>
      <c r="D14" s="128"/>
      <c r="E14" s="128"/>
      <c r="F14" s="128"/>
      <c r="G14" s="128"/>
      <c r="H14" s="187"/>
      <c r="I14" s="130" t="s">
        <v>253</v>
      </c>
      <c r="J14" s="130"/>
      <c r="K14" s="130"/>
      <c r="L14" s="130"/>
      <c r="M14" s="130" t="s">
        <v>253</v>
      </c>
      <c r="N14" s="130"/>
      <c r="O14" s="130"/>
      <c r="P14" s="130"/>
      <c r="Q14" s="131" t="s">
        <v>252</v>
      </c>
      <c r="R14" s="130"/>
      <c r="S14" s="130"/>
      <c r="T14" s="130"/>
      <c r="U14" s="130">
        <v>751</v>
      </c>
      <c r="V14" s="130"/>
      <c r="W14" s="130"/>
      <c r="X14" s="130"/>
      <c r="Y14" s="130">
        <v>737</v>
      </c>
      <c r="Z14" s="130"/>
      <c r="AA14" s="130"/>
      <c r="AB14" s="130"/>
      <c r="AC14" s="130">
        <v>772</v>
      </c>
      <c r="AD14" s="130"/>
      <c r="AE14" s="130"/>
      <c r="AF14" s="130"/>
      <c r="AG14" s="130" t="s">
        <v>254</v>
      </c>
      <c r="AH14" s="130"/>
      <c r="AI14" s="130"/>
      <c r="AJ14" s="130"/>
    </row>
    <row r="15" spans="1:36" ht="12" customHeight="1">
      <c r="A15" s="1"/>
      <c r="B15" s="1"/>
      <c r="C15" s="1"/>
      <c r="D15" s="1"/>
      <c r="E15" s="1"/>
      <c r="F15" s="1"/>
      <c r="G15" s="1"/>
      <c r="H15" s="32"/>
      <c r="I15" s="130"/>
      <c r="J15" s="130"/>
      <c r="K15" s="130"/>
      <c r="L15" s="130"/>
      <c r="M15" s="130"/>
      <c r="N15" s="130"/>
      <c r="O15" s="130"/>
      <c r="P15" s="130"/>
      <c r="Q15" s="131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</row>
    <row r="16" spans="1:36" s="3" customFormat="1" ht="23.1" customHeight="1">
      <c r="A16" s="129" t="s">
        <v>49</v>
      </c>
      <c r="B16" s="129"/>
      <c r="C16" s="129"/>
      <c r="D16" s="129"/>
      <c r="E16" s="129"/>
      <c r="F16" s="129"/>
      <c r="G16" s="129"/>
      <c r="H16" s="18"/>
      <c r="I16" s="132">
        <v>2337348</v>
      </c>
      <c r="J16" s="132"/>
      <c r="K16" s="132"/>
      <c r="L16" s="132"/>
      <c r="M16" s="132">
        <v>2238551</v>
      </c>
      <c r="N16" s="132"/>
      <c r="O16" s="132"/>
      <c r="P16" s="132"/>
      <c r="Q16" s="157">
        <f>Q18+Q24</f>
        <v>2460006</v>
      </c>
      <c r="R16" s="132"/>
      <c r="S16" s="132"/>
      <c r="T16" s="132"/>
      <c r="U16" s="132">
        <f>U18+U24</f>
        <v>2360031</v>
      </c>
      <c r="V16" s="132"/>
      <c r="W16" s="132"/>
      <c r="X16" s="132"/>
      <c r="Y16" s="132">
        <f>Y18+Y24</f>
        <v>2452713</v>
      </c>
      <c r="Z16" s="132"/>
      <c r="AA16" s="132"/>
      <c r="AB16" s="132"/>
      <c r="AC16" s="132">
        <f>AC18+AC24</f>
        <v>2383829</v>
      </c>
      <c r="AD16" s="132"/>
      <c r="AE16" s="132"/>
      <c r="AF16" s="132"/>
      <c r="AG16" s="132">
        <f>AG18</f>
        <v>2414520</v>
      </c>
      <c r="AH16" s="132"/>
      <c r="AI16" s="132"/>
      <c r="AJ16" s="132"/>
    </row>
    <row r="17" spans="1:36" ht="14.1" customHeight="1">
      <c r="A17" s="19"/>
      <c r="B17" s="19"/>
      <c r="C17" s="19"/>
      <c r="D17" s="19"/>
      <c r="E17" s="19"/>
      <c r="F17" s="19"/>
      <c r="G17" s="19"/>
      <c r="H17" s="32"/>
      <c r="I17" s="21"/>
      <c r="J17" s="21"/>
      <c r="K17" s="21"/>
      <c r="L17" s="21"/>
      <c r="M17" s="21"/>
      <c r="N17" s="21"/>
      <c r="O17" s="21"/>
      <c r="P17" s="21"/>
      <c r="Q17" s="76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</row>
    <row r="18" spans="1:36" ht="23.1" customHeight="1">
      <c r="A18" s="1"/>
      <c r="B18" s="127" t="s">
        <v>50</v>
      </c>
      <c r="C18" s="127"/>
      <c r="D18" s="127"/>
      <c r="E18" s="127"/>
      <c r="F18" s="127"/>
      <c r="G18" s="1"/>
      <c r="H18" s="32"/>
      <c r="I18" s="130">
        <v>2322362</v>
      </c>
      <c r="J18" s="130"/>
      <c r="K18" s="130"/>
      <c r="L18" s="130"/>
      <c r="M18" s="130">
        <v>2225991</v>
      </c>
      <c r="N18" s="130"/>
      <c r="O18" s="130"/>
      <c r="P18" s="130"/>
      <c r="Q18" s="131">
        <f>SUM(Q19:T22)</f>
        <v>2443573</v>
      </c>
      <c r="R18" s="130"/>
      <c r="S18" s="130"/>
      <c r="T18" s="130"/>
      <c r="U18" s="130">
        <f>SUM(U19:X22)</f>
        <v>2345921</v>
      </c>
      <c r="V18" s="130"/>
      <c r="W18" s="130"/>
      <c r="X18" s="130"/>
      <c r="Y18" s="130">
        <f>SUM(Y19:AB22)</f>
        <v>2435104</v>
      </c>
      <c r="Z18" s="130"/>
      <c r="AA18" s="130"/>
      <c r="AB18" s="130"/>
      <c r="AC18" s="130">
        <f>SUM(AC19:AF22)</f>
        <v>2369216</v>
      </c>
      <c r="AD18" s="130"/>
      <c r="AE18" s="130"/>
      <c r="AF18" s="130"/>
      <c r="AG18" s="130">
        <f>SUM(AG19:AJ22)</f>
        <v>2414520</v>
      </c>
      <c r="AH18" s="130"/>
      <c r="AI18" s="130"/>
      <c r="AJ18" s="130"/>
    </row>
    <row r="19" spans="1:36" ht="23.1" customHeight="1">
      <c r="A19" s="1"/>
      <c r="B19" s="1"/>
      <c r="C19" s="128" t="s">
        <v>51</v>
      </c>
      <c r="D19" s="128"/>
      <c r="E19" s="128"/>
      <c r="F19" s="128"/>
      <c r="G19" s="128"/>
      <c r="H19" s="187"/>
      <c r="I19" s="130">
        <v>2074527</v>
      </c>
      <c r="J19" s="130"/>
      <c r="K19" s="130"/>
      <c r="L19" s="130"/>
      <c r="M19" s="130">
        <v>2018686</v>
      </c>
      <c r="N19" s="130"/>
      <c r="O19" s="130"/>
      <c r="P19" s="130"/>
      <c r="Q19" s="131">
        <v>2188701</v>
      </c>
      <c r="R19" s="130"/>
      <c r="S19" s="130"/>
      <c r="T19" s="130"/>
      <c r="U19" s="130">
        <v>2109156</v>
      </c>
      <c r="V19" s="130"/>
      <c r="W19" s="130"/>
      <c r="X19" s="130"/>
      <c r="Y19" s="130">
        <v>2196632</v>
      </c>
      <c r="Z19" s="130"/>
      <c r="AA19" s="130"/>
      <c r="AB19" s="130"/>
      <c r="AC19" s="130">
        <v>2152578</v>
      </c>
      <c r="AD19" s="130"/>
      <c r="AE19" s="130"/>
      <c r="AF19" s="130"/>
      <c r="AG19" s="130">
        <v>2192219</v>
      </c>
      <c r="AH19" s="130"/>
      <c r="AI19" s="130"/>
      <c r="AJ19" s="130"/>
    </row>
    <row r="20" spans="1:36" ht="23.1" customHeight="1">
      <c r="A20" s="1"/>
      <c r="B20" s="1"/>
      <c r="C20" s="128" t="s">
        <v>52</v>
      </c>
      <c r="D20" s="128"/>
      <c r="E20" s="128"/>
      <c r="F20" s="128"/>
      <c r="G20" s="128"/>
      <c r="H20" s="187"/>
      <c r="I20" s="130">
        <v>190501</v>
      </c>
      <c r="J20" s="130"/>
      <c r="K20" s="130"/>
      <c r="L20" s="130"/>
      <c r="M20" s="130">
        <v>174806</v>
      </c>
      <c r="N20" s="130"/>
      <c r="O20" s="130"/>
      <c r="P20" s="130"/>
      <c r="Q20" s="131">
        <v>208490</v>
      </c>
      <c r="R20" s="130"/>
      <c r="S20" s="130"/>
      <c r="T20" s="130"/>
      <c r="U20" s="130">
        <v>208490</v>
      </c>
      <c r="V20" s="130"/>
      <c r="W20" s="130"/>
      <c r="X20" s="130"/>
      <c r="Y20" s="130">
        <v>190881</v>
      </c>
      <c r="Z20" s="130"/>
      <c r="AA20" s="130"/>
      <c r="AB20" s="130"/>
      <c r="AC20" s="130">
        <v>189423</v>
      </c>
      <c r="AD20" s="130"/>
      <c r="AE20" s="130"/>
      <c r="AF20" s="130"/>
      <c r="AG20" s="130">
        <v>171977</v>
      </c>
      <c r="AH20" s="130"/>
      <c r="AI20" s="130"/>
      <c r="AJ20" s="130"/>
    </row>
    <row r="21" spans="1:36" ht="23.1" customHeight="1">
      <c r="A21" s="1"/>
      <c r="B21" s="1"/>
      <c r="C21" s="128" t="s">
        <v>53</v>
      </c>
      <c r="D21" s="128"/>
      <c r="E21" s="128"/>
      <c r="F21" s="128"/>
      <c r="G21" s="128"/>
      <c r="H21" s="187"/>
      <c r="I21" s="130">
        <v>37334</v>
      </c>
      <c r="J21" s="130"/>
      <c r="K21" s="130"/>
      <c r="L21" s="130"/>
      <c r="M21" s="130">
        <v>32499</v>
      </c>
      <c r="N21" s="130"/>
      <c r="O21" s="130"/>
      <c r="P21" s="130"/>
      <c r="Q21" s="131">
        <v>28275</v>
      </c>
      <c r="R21" s="130"/>
      <c r="S21" s="130"/>
      <c r="T21" s="130"/>
      <c r="U21" s="130">
        <v>28275</v>
      </c>
      <c r="V21" s="130"/>
      <c r="W21" s="130"/>
      <c r="X21" s="130"/>
      <c r="Y21" s="130">
        <v>27591</v>
      </c>
      <c r="Z21" s="130"/>
      <c r="AA21" s="130"/>
      <c r="AB21" s="130"/>
      <c r="AC21" s="130">
        <v>27215</v>
      </c>
      <c r="AD21" s="130"/>
      <c r="AE21" s="130"/>
      <c r="AF21" s="130"/>
      <c r="AG21" s="130">
        <v>30324</v>
      </c>
      <c r="AH21" s="130"/>
      <c r="AI21" s="130"/>
      <c r="AJ21" s="130"/>
    </row>
    <row r="22" spans="1:36" ht="23.1" customHeight="1">
      <c r="A22" s="1"/>
      <c r="B22" s="1"/>
      <c r="C22" s="128" t="s">
        <v>40</v>
      </c>
      <c r="D22" s="128"/>
      <c r="E22" s="128"/>
      <c r="F22" s="128"/>
      <c r="G22" s="128"/>
      <c r="H22" s="187"/>
      <c r="I22" s="130">
        <v>20000</v>
      </c>
      <c r="J22" s="130"/>
      <c r="K22" s="130"/>
      <c r="L22" s="130"/>
      <c r="M22" s="130" t="s">
        <v>253</v>
      </c>
      <c r="N22" s="130"/>
      <c r="O22" s="130"/>
      <c r="P22" s="130"/>
      <c r="Q22" s="131">
        <v>18107</v>
      </c>
      <c r="R22" s="130"/>
      <c r="S22" s="130"/>
      <c r="T22" s="130"/>
      <c r="U22" s="130" t="s">
        <v>252</v>
      </c>
      <c r="V22" s="130"/>
      <c r="W22" s="130"/>
      <c r="X22" s="130"/>
      <c r="Y22" s="130">
        <v>20000</v>
      </c>
      <c r="Z22" s="130"/>
      <c r="AA22" s="130"/>
      <c r="AB22" s="130"/>
      <c r="AC22" s="130" t="s">
        <v>255</v>
      </c>
      <c r="AD22" s="130"/>
      <c r="AE22" s="130"/>
      <c r="AF22" s="130"/>
      <c r="AG22" s="130">
        <v>20000</v>
      </c>
      <c r="AH22" s="130"/>
      <c r="AI22" s="130"/>
      <c r="AJ22" s="130"/>
    </row>
    <row r="23" spans="1:36" ht="14.1" customHeight="1">
      <c r="A23" s="1"/>
      <c r="B23" s="1"/>
      <c r="C23" s="19"/>
      <c r="D23" s="19"/>
      <c r="E23" s="19"/>
      <c r="F23" s="19"/>
      <c r="G23" s="19"/>
      <c r="H23" s="60"/>
      <c r="I23" s="130"/>
      <c r="J23" s="130"/>
      <c r="K23" s="130"/>
      <c r="L23" s="130"/>
      <c r="M23" s="130"/>
      <c r="N23" s="130"/>
      <c r="O23" s="130"/>
      <c r="P23" s="130"/>
      <c r="Q23" s="131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</row>
    <row r="24" spans="1:36" ht="23.1" customHeight="1">
      <c r="A24" s="1"/>
      <c r="B24" s="127" t="s">
        <v>54</v>
      </c>
      <c r="C24" s="127"/>
      <c r="D24" s="127"/>
      <c r="E24" s="127"/>
      <c r="F24" s="127"/>
      <c r="G24" s="1"/>
      <c r="H24" s="32"/>
      <c r="I24" s="130">
        <v>14986</v>
      </c>
      <c r="J24" s="130"/>
      <c r="K24" s="130"/>
      <c r="L24" s="130"/>
      <c r="M24" s="130">
        <v>12560</v>
      </c>
      <c r="N24" s="130"/>
      <c r="O24" s="130"/>
      <c r="P24" s="130"/>
      <c r="Q24" s="131">
        <f>SUM(Q25:T27)</f>
        <v>16433</v>
      </c>
      <c r="R24" s="130"/>
      <c r="S24" s="130"/>
      <c r="T24" s="130"/>
      <c r="U24" s="130">
        <f>SUM(U25:X27)</f>
        <v>14110</v>
      </c>
      <c r="V24" s="130"/>
      <c r="W24" s="130"/>
      <c r="X24" s="130"/>
      <c r="Y24" s="130">
        <f>SUM(Y25:AB27)</f>
        <v>17609</v>
      </c>
      <c r="Z24" s="130"/>
      <c r="AA24" s="130"/>
      <c r="AB24" s="130"/>
      <c r="AC24" s="130">
        <f>SUM(AC25:AF27)</f>
        <v>14613</v>
      </c>
      <c r="AD24" s="130"/>
      <c r="AE24" s="130"/>
      <c r="AF24" s="130"/>
      <c r="AG24" s="130" t="s">
        <v>255</v>
      </c>
      <c r="AH24" s="130"/>
      <c r="AI24" s="130"/>
      <c r="AJ24" s="130"/>
    </row>
    <row r="25" spans="1:36" ht="23.1" customHeight="1">
      <c r="A25" s="1"/>
      <c r="B25" s="1"/>
      <c r="C25" s="128" t="s">
        <v>51</v>
      </c>
      <c r="D25" s="128"/>
      <c r="E25" s="128"/>
      <c r="F25" s="128"/>
      <c r="G25" s="128"/>
      <c r="H25" s="187"/>
      <c r="I25" s="130">
        <v>14986</v>
      </c>
      <c r="J25" s="130"/>
      <c r="K25" s="130"/>
      <c r="L25" s="130"/>
      <c r="M25" s="130">
        <v>12560</v>
      </c>
      <c r="N25" s="130"/>
      <c r="O25" s="130"/>
      <c r="P25" s="130"/>
      <c r="Q25" s="131">
        <v>16433</v>
      </c>
      <c r="R25" s="130"/>
      <c r="S25" s="130"/>
      <c r="T25" s="130"/>
      <c r="U25" s="130">
        <v>14110</v>
      </c>
      <c r="V25" s="130"/>
      <c r="W25" s="130"/>
      <c r="X25" s="130"/>
      <c r="Y25" s="130">
        <v>17609</v>
      </c>
      <c r="Z25" s="130"/>
      <c r="AA25" s="130"/>
      <c r="AB25" s="130"/>
      <c r="AC25" s="130">
        <v>14613</v>
      </c>
      <c r="AD25" s="130"/>
      <c r="AE25" s="130"/>
      <c r="AF25" s="130"/>
      <c r="AG25" s="130" t="s">
        <v>255</v>
      </c>
      <c r="AH25" s="130"/>
      <c r="AI25" s="130"/>
      <c r="AJ25" s="130"/>
    </row>
    <row r="26" spans="1:36" ht="23.1" customHeight="1">
      <c r="A26" s="1"/>
      <c r="B26" s="1"/>
      <c r="C26" s="128" t="s">
        <v>52</v>
      </c>
      <c r="D26" s="128"/>
      <c r="E26" s="128"/>
      <c r="F26" s="128"/>
      <c r="G26" s="128"/>
      <c r="H26" s="187"/>
      <c r="I26" s="130" t="s">
        <v>22</v>
      </c>
      <c r="J26" s="130"/>
      <c r="K26" s="130"/>
      <c r="L26" s="130"/>
      <c r="M26" s="130" t="s">
        <v>253</v>
      </c>
      <c r="N26" s="130"/>
      <c r="O26" s="130"/>
      <c r="P26" s="130"/>
      <c r="Q26" s="131" t="s">
        <v>255</v>
      </c>
      <c r="R26" s="130"/>
      <c r="S26" s="130"/>
      <c r="T26" s="130"/>
      <c r="U26" s="130" t="s">
        <v>255</v>
      </c>
      <c r="V26" s="130"/>
      <c r="W26" s="130"/>
      <c r="X26" s="130"/>
      <c r="Y26" s="130" t="s">
        <v>255</v>
      </c>
      <c r="Z26" s="130"/>
      <c r="AA26" s="130"/>
      <c r="AB26" s="130"/>
      <c r="AC26" s="130" t="s">
        <v>255</v>
      </c>
      <c r="AD26" s="130"/>
      <c r="AE26" s="130"/>
      <c r="AF26" s="130"/>
      <c r="AG26" s="130" t="s">
        <v>255</v>
      </c>
      <c r="AH26" s="130"/>
      <c r="AI26" s="130"/>
      <c r="AJ26" s="130"/>
    </row>
    <row r="27" spans="1:36" ht="23.1" customHeight="1">
      <c r="A27" s="1"/>
      <c r="B27" s="1"/>
      <c r="C27" s="128" t="s">
        <v>40</v>
      </c>
      <c r="D27" s="128"/>
      <c r="E27" s="128"/>
      <c r="F27" s="128"/>
      <c r="G27" s="128"/>
      <c r="H27" s="187"/>
      <c r="I27" s="130" t="s">
        <v>22</v>
      </c>
      <c r="J27" s="130"/>
      <c r="K27" s="130"/>
      <c r="L27" s="130"/>
      <c r="M27" s="130" t="s">
        <v>256</v>
      </c>
      <c r="N27" s="130"/>
      <c r="O27" s="130"/>
      <c r="P27" s="130"/>
      <c r="Q27" s="131" t="s">
        <v>255</v>
      </c>
      <c r="R27" s="130"/>
      <c r="S27" s="130"/>
      <c r="T27" s="130"/>
      <c r="U27" s="130" t="s">
        <v>230</v>
      </c>
      <c r="V27" s="130"/>
      <c r="W27" s="130"/>
      <c r="X27" s="130"/>
      <c r="Y27" s="130" t="s">
        <v>230</v>
      </c>
      <c r="Z27" s="130"/>
      <c r="AA27" s="130"/>
      <c r="AB27" s="130"/>
      <c r="AC27" s="130" t="s">
        <v>257</v>
      </c>
      <c r="AD27" s="130"/>
      <c r="AE27" s="130"/>
      <c r="AF27" s="130"/>
      <c r="AG27" s="130" t="s">
        <v>258</v>
      </c>
      <c r="AH27" s="130"/>
      <c r="AI27" s="130"/>
      <c r="AJ27" s="130"/>
    </row>
    <row r="28" spans="1:36" ht="12" customHeight="1">
      <c r="A28" s="1"/>
      <c r="B28" s="1"/>
      <c r="C28" s="1"/>
      <c r="D28" s="1"/>
      <c r="E28" s="1"/>
      <c r="F28" s="1"/>
      <c r="G28" s="1"/>
      <c r="H28" s="32"/>
      <c r="I28" s="130"/>
      <c r="J28" s="130"/>
      <c r="K28" s="130"/>
      <c r="L28" s="130"/>
      <c r="M28" s="130"/>
      <c r="N28" s="130"/>
      <c r="O28" s="130"/>
      <c r="P28" s="130"/>
      <c r="Q28" s="131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</row>
    <row r="29" spans="1:36" s="3" customFormat="1" ht="23.1" customHeight="1">
      <c r="A29" s="129" t="s">
        <v>55</v>
      </c>
      <c r="B29" s="129"/>
      <c r="C29" s="129"/>
      <c r="D29" s="129"/>
      <c r="E29" s="129"/>
      <c r="F29" s="129"/>
      <c r="G29" s="129"/>
      <c r="H29" s="18"/>
      <c r="I29" s="132">
        <v>692499</v>
      </c>
      <c r="J29" s="132"/>
      <c r="K29" s="132"/>
      <c r="L29" s="132"/>
      <c r="M29" s="132">
        <v>690616</v>
      </c>
      <c r="N29" s="132"/>
      <c r="O29" s="132"/>
      <c r="P29" s="132"/>
      <c r="Q29" s="157">
        <f>SUM(Q30:T34)</f>
        <v>105583</v>
      </c>
      <c r="R29" s="132"/>
      <c r="S29" s="132"/>
      <c r="T29" s="132"/>
      <c r="U29" s="132">
        <f>SUM(U30:X34)</f>
        <v>106503</v>
      </c>
      <c r="V29" s="132"/>
      <c r="W29" s="132"/>
      <c r="X29" s="132"/>
      <c r="Y29" s="132">
        <f>SUM(Y30:AB34)</f>
        <v>125795</v>
      </c>
      <c r="Z29" s="132"/>
      <c r="AA29" s="132"/>
      <c r="AB29" s="132"/>
      <c r="AC29" s="132">
        <f>SUM(AC30:AF34)</f>
        <v>125011</v>
      </c>
      <c r="AD29" s="132"/>
      <c r="AE29" s="132"/>
      <c r="AF29" s="132"/>
      <c r="AG29" s="132">
        <f>SUM(AG30:AJ34)</f>
        <v>105603</v>
      </c>
      <c r="AH29" s="132"/>
      <c r="AI29" s="132"/>
      <c r="AJ29" s="132"/>
    </row>
    <row r="30" spans="1:36" ht="23.1" customHeight="1">
      <c r="A30" s="1"/>
      <c r="B30" s="1"/>
      <c r="C30" s="128" t="s">
        <v>56</v>
      </c>
      <c r="D30" s="128"/>
      <c r="E30" s="128"/>
      <c r="F30" s="128"/>
      <c r="G30" s="128"/>
      <c r="H30" s="187"/>
      <c r="I30" s="130">
        <v>670000</v>
      </c>
      <c r="J30" s="130"/>
      <c r="K30" s="130"/>
      <c r="L30" s="130"/>
      <c r="M30" s="130">
        <v>670000</v>
      </c>
      <c r="N30" s="130"/>
      <c r="O30" s="130"/>
      <c r="P30" s="130"/>
      <c r="Q30" s="131">
        <v>100000</v>
      </c>
      <c r="R30" s="130"/>
      <c r="S30" s="130"/>
      <c r="T30" s="130"/>
      <c r="U30" s="130">
        <v>100000</v>
      </c>
      <c r="V30" s="130"/>
      <c r="W30" s="130"/>
      <c r="X30" s="130"/>
      <c r="Y30" s="130">
        <v>100000</v>
      </c>
      <c r="Z30" s="130"/>
      <c r="AA30" s="130"/>
      <c r="AB30" s="130"/>
      <c r="AC30" s="130">
        <v>100000</v>
      </c>
      <c r="AD30" s="130"/>
      <c r="AE30" s="130"/>
      <c r="AF30" s="130"/>
      <c r="AG30" s="130">
        <v>100000</v>
      </c>
      <c r="AH30" s="130"/>
      <c r="AI30" s="130"/>
      <c r="AJ30" s="130"/>
    </row>
    <row r="31" spans="1:36" ht="23.1" customHeight="1">
      <c r="A31" s="1"/>
      <c r="B31" s="1"/>
      <c r="C31" s="128" t="s">
        <v>185</v>
      </c>
      <c r="D31" s="128"/>
      <c r="E31" s="128"/>
      <c r="F31" s="128"/>
      <c r="G31" s="128"/>
      <c r="H31" s="187"/>
      <c r="I31" s="130">
        <v>13345</v>
      </c>
      <c r="J31" s="130"/>
      <c r="K31" s="130"/>
      <c r="L31" s="130"/>
      <c r="M31" s="130">
        <v>13645</v>
      </c>
      <c r="N31" s="130"/>
      <c r="O31" s="130"/>
      <c r="P31" s="130"/>
      <c r="Q31" s="131">
        <v>1</v>
      </c>
      <c r="R31" s="130"/>
      <c r="S31" s="130"/>
      <c r="T31" s="130"/>
      <c r="U31" s="130" t="s">
        <v>255</v>
      </c>
      <c r="V31" s="130"/>
      <c r="W31" s="130"/>
      <c r="X31" s="130"/>
      <c r="Y31" s="130">
        <v>1</v>
      </c>
      <c r="Z31" s="130"/>
      <c r="AA31" s="130"/>
      <c r="AB31" s="130"/>
      <c r="AC31" s="130" t="s">
        <v>255</v>
      </c>
      <c r="AD31" s="130"/>
      <c r="AE31" s="130"/>
      <c r="AF31" s="130"/>
      <c r="AG31" s="130">
        <v>1</v>
      </c>
      <c r="AH31" s="130"/>
      <c r="AI31" s="130"/>
      <c r="AJ31" s="130"/>
    </row>
    <row r="32" spans="1:36" ht="23.1" customHeight="1">
      <c r="A32" s="1"/>
      <c r="B32" s="1"/>
      <c r="C32" s="128" t="s">
        <v>57</v>
      </c>
      <c r="D32" s="128"/>
      <c r="E32" s="128"/>
      <c r="F32" s="128"/>
      <c r="G32" s="128"/>
      <c r="H32" s="187"/>
      <c r="I32" s="130">
        <v>8101</v>
      </c>
      <c r="J32" s="130"/>
      <c r="K32" s="130"/>
      <c r="L32" s="130"/>
      <c r="M32" s="130">
        <v>5918</v>
      </c>
      <c r="N32" s="130"/>
      <c r="O32" s="130"/>
      <c r="P32" s="130"/>
      <c r="Q32" s="131">
        <v>5580</v>
      </c>
      <c r="R32" s="130"/>
      <c r="S32" s="130"/>
      <c r="T32" s="130"/>
      <c r="U32" s="130">
        <v>5963</v>
      </c>
      <c r="V32" s="130"/>
      <c r="W32" s="130"/>
      <c r="X32" s="130"/>
      <c r="Y32" s="130">
        <v>25792</v>
      </c>
      <c r="Z32" s="130"/>
      <c r="AA32" s="130"/>
      <c r="AB32" s="130"/>
      <c r="AC32" s="130">
        <v>24148</v>
      </c>
      <c r="AD32" s="130"/>
      <c r="AE32" s="130"/>
      <c r="AF32" s="130"/>
      <c r="AG32" s="130">
        <v>5600</v>
      </c>
      <c r="AH32" s="130"/>
      <c r="AI32" s="130"/>
      <c r="AJ32" s="130"/>
    </row>
    <row r="33" spans="1:36" ht="23.1" customHeight="1">
      <c r="A33" s="1"/>
      <c r="B33" s="1"/>
      <c r="C33" s="128" t="s">
        <v>58</v>
      </c>
      <c r="D33" s="128"/>
      <c r="E33" s="128"/>
      <c r="F33" s="128"/>
      <c r="G33" s="128"/>
      <c r="H33" s="187"/>
      <c r="I33" s="130">
        <v>1052</v>
      </c>
      <c r="J33" s="130"/>
      <c r="K33" s="130"/>
      <c r="L33" s="130"/>
      <c r="M33" s="130">
        <v>1053</v>
      </c>
      <c r="N33" s="130"/>
      <c r="O33" s="130"/>
      <c r="P33" s="130"/>
      <c r="Q33" s="131">
        <v>1</v>
      </c>
      <c r="R33" s="130"/>
      <c r="S33" s="130"/>
      <c r="T33" s="130"/>
      <c r="U33" s="130">
        <v>540</v>
      </c>
      <c r="V33" s="130"/>
      <c r="W33" s="130"/>
      <c r="X33" s="130"/>
      <c r="Y33" s="130">
        <v>1</v>
      </c>
      <c r="Z33" s="130"/>
      <c r="AA33" s="130"/>
      <c r="AB33" s="130"/>
      <c r="AC33" s="130">
        <v>863</v>
      </c>
      <c r="AD33" s="130"/>
      <c r="AE33" s="130"/>
      <c r="AF33" s="130"/>
      <c r="AG33" s="130">
        <v>1</v>
      </c>
      <c r="AH33" s="130"/>
      <c r="AI33" s="130"/>
      <c r="AJ33" s="130"/>
    </row>
    <row r="34" spans="1:36" ht="23.1" customHeight="1">
      <c r="A34" s="1"/>
      <c r="B34" s="1"/>
      <c r="C34" s="128" t="s">
        <v>59</v>
      </c>
      <c r="D34" s="128"/>
      <c r="E34" s="128"/>
      <c r="F34" s="128"/>
      <c r="G34" s="128"/>
      <c r="H34" s="187"/>
      <c r="I34" s="130">
        <v>1</v>
      </c>
      <c r="J34" s="130"/>
      <c r="K34" s="130"/>
      <c r="L34" s="130"/>
      <c r="M34" s="130" t="s">
        <v>253</v>
      </c>
      <c r="N34" s="130"/>
      <c r="O34" s="130"/>
      <c r="P34" s="130"/>
      <c r="Q34" s="131">
        <v>1</v>
      </c>
      <c r="R34" s="130"/>
      <c r="S34" s="130"/>
      <c r="T34" s="130"/>
      <c r="U34" s="130" t="s">
        <v>252</v>
      </c>
      <c r="V34" s="130"/>
      <c r="W34" s="130"/>
      <c r="X34" s="130"/>
      <c r="Y34" s="130">
        <v>1</v>
      </c>
      <c r="Z34" s="130"/>
      <c r="AA34" s="130"/>
      <c r="AB34" s="130"/>
      <c r="AC34" s="130" t="s">
        <v>252</v>
      </c>
      <c r="AD34" s="130"/>
      <c r="AE34" s="130"/>
      <c r="AF34" s="130"/>
      <c r="AG34" s="130">
        <v>1</v>
      </c>
      <c r="AH34" s="130"/>
      <c r="AI34" s="130"/>
      <c r="AJ34" s="130"/>
    </row>
    <row r="35" spans="1:36" ht="11.25" customHeight="1">
      <c r="A35" s="1"/>
      <c r="B35" s="1"/>
      <c r="C35" s="1"/>
      <c r="D35" s="1"/>
      <c r="E35" s="1"/>
      <c r="F35" s="1"/>
      <c r="G35" s="1"/>
      <c r="H35" s="32"/>
      <c r="I35" s="130"/>
      <c r="J35" s="130"/>
      <c r="K35" s="130"/>
      <c r="L35" s="130"/>
      <c r="M35" s="130"/>
      <c r="N35" s="130"/>
      <c r="O35" s="130"/>
      <c r="P35" s="130"/>
      <c r="Q35" s="131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</row>
    <row r="36" spans="1:36" s="3" customFormat="1" ht="23.1" customHeight="1">
      <c r="A36" s="129" t="s">
        <v>60</v>
      </c>
      <c r="B36" s="129"/>
      <c r="C36" s="129"/>
      <c r="D36" s="129"/>
      <c r="E36" s="129"/>
      <c r="F36" s="129"/>
      <c r="G36" s="129"/>
      <c r="H36" s="18"/>
      <c r="I36" s="132">
        <v>2301656</v>
      </c>
      <c r="J36" s="132"/>
      <c r="K36" s="132"/>
      <c r="L36" s="132"/>
      <c r="M36" s="132">
        <v>2174699</v>
      </c>
      <c r="N36" s="132"/>
      <c r="O36" s="132"/>
      <c r="P36" s="132"/>
      <c r="Q36" s="157">
        <f>SUM(Q37:T40)</f>
        <v>1150278</v>
      </c>
      <c r="R36" s="132"/>
      <c r="S36" s="132"/>
      <c r="T36" s="132"/>
      <c r="U36" s="132">
        <f>SUM(U37:X40)</f>
        <v>965803</v>
      </c>
      <c r="V36" s="132"/>
      <c r="W36" s="132"/>
      <c r="X36" s="132"/>
      <c r="Y36" s="132">
        <f>SUM(Y37:AB40)</f>
        <v>1112864</v>
      </c>
      <c r="Z36" s="132"/>
      <c r="AA36" s="132"/>
      <c r="AB36" s="132"/>
      <c r="AC36" s="132">
        <f>SUM(AC37:AF40)</f>
        <v>913467</v>
      </c>
      <c r="AD36" s="132"/>
      <c r="AE36" s="132"/>
      <c r="AF36" s="132"/>
      <c r="AG36" s="132">
        <f>SUM(AG37:AJ40)</f>
        <v>1092476</v>
      </c>
      <c r="AH36" s="132"/>
      <c r="AI36" s="132"/>
      <c r="AJ36" s="132"/>
    </row>
    <row r="37" spans="1:36" ht="23.1" customHeight="1">
      <c r="A37" s="1"/>
      <c r="B37" s="1"/>
      <c r="C37" s="128" t="s">
        <v>61</v>
      </c>
      <c r="D37" s="128"/>
      <c r="E37" s="128"/>
      <c r="F37" s="128"/>
      <c r="G37" s="128"/>
      <c r="H37" s="187"/>
      <c r="I37" s="130">
        <v>2035280</v>
      </c>
      <c r="J37" s="130"/>
      <c r="K37" s="130"/>
      <c r="L37" s="130"/>
      <c r="M37" s="130">
        <v>1908323</v>
      </c>
      <c r="N37" s="130"/>
      <c r="O37" s="130"/>
      <c r="P37" s="130"/>
      <c r="Q37" s="131">
        <v>790063</v>
      </c>
      <c r="R37" s="130"/>
      <c r="S37" s="130"/>
      <c r="T37" s="130"/>
      <c r="U37" s="130">
        <v>625588</v>
      </c>
      <c r="V37" s="130"/>
      <c r="W37" s="130"/>
      <c r="X37" s="130"/>
      <c r="Y37" s="130">
        <v>789444</v>
      </c>
      <c r="Z37" s="130"/>
      <c r="AA37" s="130"/>
      <c r="AB37" s="130"/>
      <c r="AC37" s="130">
        <v>610048</v>
      </c>
      <c r="AD37" s="130"/>
      <c r="AE37" s="130"/>
      <c r="AF37" s="130"/>
      <c r="AG37" s="130">
        <v>762091</v>
      </c>
      <c r="AH37" s="130"/>
      <c r="AI37" s="130"/>
      <c r="AJ37" s="130"/>
    </row>
    <row r="38" spans="1:36" ht="23.1" customHeight="1">
      <c r="A38" s="1"/>
      <c r="B38" s="1"/>
      <c r="C38" s="128" t="s">
        <v>199</v>
      </c>
      <c r="D38" s="128"/>
      <c r="E38" s="128"/>
      <c r="F38" s="128"/>
      <c r="G38" s="128"/>
      <c r="H38" s="187"/>
      <c r="I38" s="130">
        <v>677</v>
      </c>
      <c r="J38" s="130"/>
      <c r="K38" s="130"/>
      <c r="L38" s="130"/>
      <c r="M38" s="130">
        <v>677</v>
      </c>
      <c r="N38" s="130"/>
      <c r="O38" s="130"/>
      <c r="P38" s="130"/>
      <c r="Q38" s="131" t="s">
        <v>252</v>
      </c>
      <c r="R38" s="130"/>
      <c r="S38" s="130"/>
      <c r="T38" s="130"/>
      <c r="U38" s="130" t="s">
        <v>252</v>
      </c>
      <c r="V38" s="130"/>
      <c r="W38" s="130"/>
      <c r="X38" s="130"/>
      <c r="Y38" s="130" t="s">
        <v>254</v>
      </c>
      <c r="Z38" s="130"/>
      <c r="AA38" s="130"/>
      <c r="AB38" s="130"/>
      <c r="AC38" s="130" t="s">
        <v>257</v>
      </c>
      <c r="AD38" s="130"/>
      <c r="AE38" s="130"/>
      <c r="AF38" s="130"/>
      <c r="AG38" s="130" t="s">
        <v>252</v>
      </c>
      <c r="AH38" s="130"/>
      <c r="AI38" s="130"/>
      <c r="AJ38" s="130"/>
    </row>
    <row r="39" spans="1:36" ht="23.1" customHeight="1">
      <c r="A39" s="1"/>
      <c r="B39" s="1"/>
      <c r="C39" s="128" t="s">
        <v>259</v>
      </c>
      <c r="D39" s="128"/>
      <c r="E39" s="128"/>
      <c r="F39" s="128"/>
      <c r="G39" s="128"/>
      <c r="H39" s="187"/>
      <c r="I39" s="130">
        <v>265699</v>
      </c>
      <c r="J39" s="130"/>
      <c r="K39" s="130"/>
      <c r="L39" s="130"/>
      <c r="M39" s="130">
        <v>265699</v>
      </c>
      <c r="N39" s="130"/>
      <c r="O39" s="130"/>
      <c r="P39" s="130"/>
      <c r="Q39" s="131">
        <v>340215</v>
      </c>
      <c r="R39" s="130"/>
      <c r="S39" s="130"/>
      <c r="T39" s="130"/>
      <c r="U39" s="130">
        <v>340215</v>
      </c>
      <c r="V39" s="130"/>
      <c r="W39" s="130"/>
      <c r="X39" s="130"/>
      <c r="Y39" s="130">
        <v>303420</v>
      </c>
      <c r="Z39" s="130"/>
      <c r="AA39" s="130"/>
      <c r="AB39" s="130"/>
      <c r="AC39" s="130">
        <v>303419</v>
      </c>
      <c r="AD39" s="130"/>
      <c r="AE39" s="130"/>
      <c r="AF39" s="130"/>
      <c r="AG39" s="130">
        <v>310385</v>
      </c>
      <c r="AH39" s="130"/>
      <c r="AI39" s="130"/>
      <c r="AJ39" s="130"/>
    </row>
    <row r="40" spans="1:36" ht="23.1" customHeight="1" thickBot="1">
      <c r="A40" s="22"/>
      <c r="B40" s="1"/>
      <c r="C40" s="128" t="s">
        <v>221</v>
      </c>
      <c r="D40" s="128"/>
      <c r="E40" s="128"/>
      <c r="F40" s="128"/>
      <c r="G40" s="128"/>
      <c r="H40" s="187"/>
      <c r="I40" s="166" t="s">
        <v>256</v>
      </c>
      <c r="J40" s="166"/>
      <c r="K40" s="166"/>
      <c r="L40" s="166"/>
      <c r="M40" s="166" t="s">
        <v>256</v>
      </c>
      <c r="N40" s="166"/>
      <c r="O40" s="166"/>
      <c r="P40" s="166"/>
      <c r="Q40" s="165">
        <v>20000</v>
      </c>
      <c r="R40" s="166"/>
      <c r="S40" s="166"/>
      <c r="T40" s="166"/>
      <c r="U40" s="166" t="s">
        <v>252</v>
      </c>
      <c r="V40" s="166"/>
      <c r="W40" s="166"/>
      <c r="X40" s="166"/>
      <c r="Y40" s="166">
        <v>20000</v>
      </c>
      <c r="Z40" s="166"/>
      <c r="AA40" s="166"/>
      <c r="AB40" s="166"/>
      <c r="AC40" s="166" t="s">
        <v>22</v>
      </c>
      <c r="AD40" s="166"/>
      <c r="AE40" s="166"/>
      <c r="AF40" s="166"/>
      <c r="AG40" s="166">
        <v>20000</v>
      </c>
      <c r="AH40" s="166"/>
      <c r="AI40" s="166"/>
      <c r="AJ40" s="166"/>
    </row>
    <row r="41" spans="1:36" ht="18" customHeight="1">
      <c r="A41" s="83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28"/>
      <c r="P41" s="28"/>
      <c r="Q41" s="24"/>
      <c r="R41" s="24"/>
      <c r="S41" s="24"/>
      <c r="T41" s="24"/>
      <c r="U41" s="24"/>
      <c r="V41" s="24"/>
      <c r="W41" s="1"/>
      <c r="X41" s="1"/>
      <c r="Y41" s="1"/>
      <c r="Z41" s="1"/>
      <c r="AA41" s="1"/>
      <c r="AB41" s="1"/>
      <c r="AC41" s="1"/>
      <c r="AD41" s="1"/>
      <c r="AE41" s="1"/>
      <c r="AF41" s="146" t="s">
        <v>62</v>
      </c>
      <c r="AG41" s="188"/>
      <c r="AH41" s="188"/>
      <c r="AI41" s="188"/>
      <c r="AJ41" s="188"/>
    </row>
    <row r="43" spans="1:36" ht="18" customHeight="1">
      <c r="Y43" s="103"/>
      <c r="Z43" s="103"/>
      <c r="AA43" s="103"/>
      <c r="AB43" s="103"/>
      <c r="AC43" s="103"/>
      <c r="AD43" s="103"/>
      <c r="AE43" s="103"/>
      <c r="AF43" s="103"/>
    </row>
    <row r="44" spans="1:36" ht="18" customHeight="1">
      <c r="Y44" s="103"/>
      <c r="Z44" s="103"/>
      <c r="AA44" s="103"/>
      <c r="AB44" s="103"/>
      <c r="AC44" s="103"/>
      <c r="AD44" s="103"/>
      <c r="AE44" s="103"/>
      <c r="AF44" s="103"/>
    </row>
  </sheetData>
  <mergeCells count="289">
    <mergeCell ref="Q40:T40"/>
    <mergeCell ref="U40:X40"/>
    <mergeCell ref="Q31:T31"/>
    <mergeCell ref="U31:X31"/>
    <mergeCell ref="U35:X35"/>
    <mergeCell ref="Q36:T36"/>
    <mergeCell ref="U36:X36"/>
    <mergeCell ref="Q38:T38"/>
    <mergeCell ref="U38:X38"/>
    <mergeCell ref="Q35:T35"/>
    <mergeCell ref="AC39:AF39"/>
    <mergeCell ref="AG39:AJ39"/>
    <mergeCell ref="U5:X5"/>
    <mergeCell ref="Q6:T6"/>
    <mergeCell ref="Q7:T7"/>
    <mergeCell ref="U7:X7"/>
    <mergeCell ref="Q8:T8"/>
    <mergeCell ref="U8:X8"/>
    <mergeCell ref="U6:X6"/>
    <mergeCell ref="Q9:T9"/>
    <mergeCell ref="AC36:AF36"/>
    <mergeCell ref="AG36:AJ36"/>
    <mergeCell ref="A1:AJ1"/>
    <mergeCell ref="AC40:AF40"/>
    <mergeCell ref="AG40:AJ40"/>
    <mergeCell ref="AF41:AJ41"/>
    <mergeCell ref="AC37:AF37"/>
    <mergeCell ref="AG37:AJ37"/>
    <mergeCell ref="AC38:AF38"/>
    <mergeCell ref="AG38:AJ38"/>
    <mergeCell ref="AC33:AF33"/>
    <mergeCell ref="AG33:AJ33"/>
    <mergeCell ref="AC34:AF34"/>
    <mergeCell ref="AG34:AJ34"/>
    <mergeCell ref="AC35:AF35"/>
    <mergeCell ref="AG35:AJ35"/>
    <mergeCell ref="AC30:AF30"/>
    <mergeCell ref="AG30:AJ30"/>
    <mergeCell ref="AC31:AF31"/>
    <mergeCell ref="AG31:AJ31"/>
    <mergeCell ref="AC32:AF32"/>
    <mergeCell ref="AG32:AJ32"/>
    <mergeCell ref="AC27:AF27"/>
    <mergeCell ref="AG27:AJ27"/>
    <mergeCell ref="AC28:AF28"/>
    <mergeCell ref="AG28:AJ28"/>
    <mergeCell ref="AC29:AF29"/>
    <mergeCell ref="AG29:AJ29"/>
    <mergeCell ref="AC24:AF24"/>
    <mergeCell ref="AG24:AJ24"/>
    <mergeCell ref="AC25:AF25"/>
    <mergeCell ref="AG25:AJ25"/>
    <mergeCell ref="AC26:AF26"/>
    <mergeCell ref="AG26:AJ26"/>
    <mergeCell ref="AC21:AF21"/>
    <mergeCell ref="AG21:AJ21"/>
    <mergeCell ref="AC22:AF22"/>
    <mergeCell ref="AG22:AJ22"/>
    <mergeCell ref="AC23:AF23"/>
    <mergeCell ref="AG23:AJ23"/>
    <mergeCell ref="AC18:AF18"/>
    <mergeCell ref="AG18:AJ18"/>
    <mergeCell ref="AC19:AF19"/>
    <mergeCell ref="AG19:AJ19"/>
    <mergeCell ref="AC20:AF20"/>
    <mergeCell ref="AG20:AJ20"/>
    <mergeCell ref="AC14:AF14"/>
    <mergeCell ref="AG14:AJ14"/>
    <mergeCell ref="AC15:AF15"/>
    <mergeCell ref="AG15:AJ15"/>
    <mergeCell ref="AC16:AF16"/>
    <mergeCell ref="AG16:AJ16"/>
    <mergeCell ref="AC11:AF11"/>
    <mergeCell ref="AG11:AJ11"/>
    <mergeCell ref="AC12:AF12"/>
    <mergeCell ref="AG12:AJ12"/>
    <mergeCell ref="AC13:AF13"/>
    <mergeCell ref="AG13:AJ13"/>
    <mergeCell ref="AC8:AF8"/>
    <mergeCell ref="AG8:AJ8"/>
    <mergeCell ref="AC9:AF9"/>
    <mergeCell ref="AG9:AJ9"/>
    <mergeCell ref="AC10:AF10"/>
    <mergeCell ref="AG10:AJ10"/>
    <mergeCell ref="Q5:T5"/>
    <mergeCell ref="AC6:AF6"/>
    <mergeCell ref="AG6:AJ6"/>
    <mergeCell ref="AC7:AF7"/>
    <mergeCell ref="AG7:AJ7"/>
    <mergeCell ref="Y6:AB6"/>
    <mergeCell ref="Y7:AB7"/>
    <mergeCell ref="Y3:AF3"/>
    <mergeCell ref="AG3:AJ3"/>
    <mergeCell ref="AC4:AF4"/>
    <mergeCell ref="AG4:AJ4"/>
    <mergeCell ref="AC5:AF5"/>
    <mergeCell ref="AG5:AJ5"/>
    <mergeCell ref="Y5:AB5"/>
    <mergeCell ref="Y4:AB4"/>
    <mergeCell ref="A2:E2"/>
    <mergeCell ref="A3:H4"/>
    <mergeCell ref="I3:P3"/>
    <mergeCell ref="Q3:X3"/>
    <mergeCell ref="I4:L4"/>
    <mergeCell ref="M4:P4"/>
    <mergeCell ref="Q4:T4"/>
    <mergeCell ref="U4:X4"/>
    <mergeCell ref="A5:G5"/>
    <mergeCell ref="I8:L8"/>
    <mergeCell ref="I9:L9"/>
    <mergeCell ref="I5:L5"/>
    <mergeCell ref="M5:P5"/>
    <mergeCell ref="I6:L6"/>
    <mergeCell ref="M6:P6"/>
    <mergeCell ref="M7:P7"/>
    <mergeCell ref="C8:H8"/>
    <mergeCell ref="M8:P8"/>
    <mergeCell ref="C34:H34"/>
    <mergeCell ref="A36:G36"/>
    <mergeCell ref="M34:P34"/>
    <mergeCell ref="Q34:T34"/>
    <mergeCell ref="M35:P35"/>
    <mergeCell ref="I35:L35"/>
    <mergeCell ref="I7:L7"/>
    <mergeCell ref="C33:H33"/>
    <mergeCell ref="C32:H32"/>
    <mergeCell ref="C26:H26"/>
    <mergeCell ref="B18:F18"/>
    <mergeCell ref="A29:G29"/>
    <mergeCell ref="C9:H9"/>
    <mergeCell ref="B7:F7"/>
    <mergeCell ref="C10:H10"/>
    <mergeCell ref="C31:H31"/>
    <mergeCell ref="C30:H30"/>
    <mergeCell ref="C22:H22"/>
    <mergeCell ref="C14:H14"/>
    <mergeCell ref="A16:G16"/>
    <mergeCell ref="C27:H27"/>
    <mergeCell ref="B24:F24"/>
    <mergeCell ref="C25:H25"/>
    <mergeCell ref="C19:H19"/>
    <mergeCell ref="C20:H20"/>
    <mergeCell ref="C21:H21"/>
    <mergeCell ref="Y8:AB8"/>
    <mergeCell ref="Y9:AB9"/>
    <mergeCell ref="I10:L10"/>
    <mergeCell ref="M10:P10"/>
    <mergeCell ref="Q10:T10"/>
    <mergeCell ref="Y14:AB14"/>
    <mergeCell ref="M9:P9"/>
    <mergeCell ref="U9:X9"/>
    <mergeCell ref="U10:X10"/>
    <mergeCell ref="Y10:AB10"/>
    <mergeCell ref="U15:X15"/>
    <mergeCell ref="Y12:AB12"/>
    <mergeCell ref="I11:L11"/>
    <mergeCell ref="M11:P11"/>
    <mergeCell ref="Q11:T11"/>
    <mergeCell ref="Y11:AB11"/>
    <mergeCell ref="U11:X11"/>
    <mergeCell ref="M14:P14"/>
    <mergeCell ref="Q14:T14"/>
    <mergeCell ref="U14:X14"/>
    <mergeCell ref="C13:H13"/>
    <mergeCell ref="Y13:AB13"/>
    <mergeCell ref="B12:F12"/>
    <mergeCell ref="M13:P13"/>
    <mergeCell ref="Q13:T13"/>
    <mergeCell ref="I12:L12"/>
    <mergeCell ref="M12:P12"/>
    <mergeCell ref="Q12:T12"/>
    <mergeCell ref="U12:X12"/>
    <mergeCell ref="U13:X13"/>
    <mergeCell ref="I14:L14"/>
    <mergeCell ref="I13:L13"/>
    <mergeCell ref="Y15:AB15"/>
    <mergeCell ref="I16:L16"/>
    <mergeCell ref="M16:P16"/>
    <mergeCell ref="Q16:T16"/>
    <mergeCell ref="U16:X16"/>
    <mergeCell ref="Y16:AB16"/>
    <mergeCell ref="I15:L15"/>
    <mergeCell ref="M15:P15"/>
    <mergeCell ref="Q15:T15"/>
    <mergeCell ref="Y18:AB18"/>
    <mergeCell ref="I19:L19"/>
    <mergeCell ref="M19:P19"/>
    <mergeCell ref="Q19:T19"/>
    <mergeCell ref="U19:X19"/>
    <mergeCell ref="Y19:AB19"/>
    <mergeCell ref="I18:L18"/>
    <mergeCell ref="M18:P18"/>
    <mergeCell ref="Q18:T18"/>
    <mergeCell ref="U18:X18"/>
    <mergeCell ref="Y20:AB20"/>
    <mergeCell ref="I21:L21"/>
    <mergeCell ref="M21:P21"/>
    <mergeCell ref="Q21:T21"/>
    <mergeCell ref="U21:X21"/>
    <mergeCell ref="Y21:AB21"/>
    <mergeCell ref="I20:L20"/>
    <mergeCell ref="M20:P20"/>
    <mergeCell ref="Q20:T20"/>
    <mergeCell ref="U20:X20"/>
    <mergeCell ref="Y22:AB22"/>
    <mergeCell ref="I23:L23"/>
    <mergeCell ref="M23:P23"/>
    <mergeCell ref="Q23:T23"/>
    <mergeCell ref="U23:X23"/>
    <mergeCell ref="Y23:AB23"/>
    <mergeCell ref="M22:P22"/>
    <mergeCell ref="I22:L22"/>
    <mergeCell ref="Q22:T22"/>
    <mergeCell ref="U22:X22"/>
    <mergeCell ref="Y24:AB24"/>
    <mergeCell ref="I25:L25"/>
    <mergeCell ref="M25:P25"/>
    <mergeCell ref="Q25:T25"/>
    <mergeCell ref="U25:X25"/>
    <mergeCell ref="Y25:AB25"/>
    <mergeCell ref="I24:L24"/>
    <mergeCell ref="M24:P24"/>
    <mergeCell ref="Q24:T24"/>
    <mergeCell ref="U24:X24"/>
    <mergeCell ref="Y26:AB26"/>
    <mergeCell ref="I27:L27"/>
    <mergeCell ref="M27:P27"/>
    <mergeCell ref="Y27:AB27"/>
    <mergeCell ref="I26:L26"/>
    <mergeCell ref="M26:P26"/>
    <mergeCell ref="Q26:T26"/>
    <mergeCell ref="U26:X26"/>
    <mergeCell ref="Q27:T27"/>
    <mergeCell ref="U27:X27"/>
    <mergeCell ref="Y28:AB28"/>
    <mergeCell ref="I29:L29"/>
    <mergeCell ref="M29:P29"/>
    <mergeCell ref="Q29:T29"/>
    <mergeCell ref="U29:X29"/>
    <mergeCell ref="Y29:AB29"/>
    <mergeCell ref="I28:L28"/>
    <mergeCell ref="M28:P28"/>
    <mergeCell ref="Q28:T28"/>
    <mergeCell ref="U28:X28"/>
    <mergeCell ref="Y30:AB30"/>
    <mergeCell ref="Y31:AB31"/>
    <mergeCell ref="Y32:AB32"/>
    <mergeCell ref="I30:L30"/>
    <mergeCell ref="M30:P30"/>
    <mergeCell ref="Q30:T30"/>
    <mergeCell ref="I31:L31"/>
    <mergeCell ref="M31:P31"/>
    <mergeCell ref="U30:X30"/>
    <mergeCell ref="U34:X34"/>
    <mergeCell ref="M36:P36"/>
    <mergeCell ref="I32:L32"/>
    <mergeCell ref="M32:P32"/>
    <mergeCell ref="Q32:T32"/>
    <mergeCell ref="U32:X32"/>
    <mergeCell ref="Y37:AB37"/>
    <mergeCell ref="Y38:AB38"/>
    <mergeCell ref="I37:L37"/>
    <mergeCell ref="I33:L33"/>
    <mergeCell ref="M33:P33"/>
    <mergeCell ref="Q33:T33"/>
    <mergeCell ref="U33:X33"/>
    <mergeCell ref="Y33:AB33"/>
    <mergeCell ref="I36:L36"/>
    <mergeCell ref="I34:L34"/>
    <mergeCell ref="M40:P40"/>
    <mergeCell ref="Q39:T39"/>
    <mergeCell ref="U39:X39"/>
    <mergeCell ref="C37:H37"/>
    <mergeCell ref="C38:H38"/>
    <mergeCell ref="Y34:AB34"/>
    <mergeCell ref="Q37:T37"/>
    <mergeCell ref="U37:X37"/>
    <mergeCell ref="Y35:AB35"/>
    <mergeCell ref="Y36:AB36"/>
    <mergeCell ref="M39:P39"/>
    <mergeCell ref="M37:P37"/>
    <mergeCell ref="M38:P38"/>
    <mergeCell ref="Y40:AB40"/>
    <mergeCell ref="C39:H39"/>
    <mergeCell ref="C40:H40"/>
    <mergeCell ref="I38:L38"/>
    <mergeCell ref="I39:L39"/>
    <mergeCell ref="I40:L40"/>
    <mergeCell ref="Y39:AB39"/>
  </mergeCells>
  <phoneticPr fontId="4"/>
  <printOptions horizontalCentered="1"/>
  <pageMargins left="0.59055118110236227" right="0.59055118110236227" top="0.78740157480314965" bottom="0.39370078740157483" header="0.51181102362204722" footer="0.51181102362204722"/>
  <pageSetup paperSize="9" scale="89" orientation="portrait" r:id="rId1"/>
  <headerFooter scaleWithDoc="0"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1"/>
  <sheetViews>
    <sheetView showGridLines="0" tabSelected="1" topLeftCell="A22" zoomScaleNormal="100" workbookViewId="0">
      <selection activeCell="X6" sqref="X6"/>
    </sheetView>
  </sheetViews>
  <sheetFormatPr defaultColWidth="3.625" defaultRowHeight="20.100000000000001" customHeight="1"/>
  <cols>
    <col min="1" max="7" width="2.75" style="2" customWidth="1"/>
    <col min="8" max="9" width="2.125" style="2" customWidth="1"/>
    <col min="10" max="10" width="1.875" style="2" customWidth="1"/>
    <col min="11" max="16" width="4.625" style="2" customWidth="1"/>
    <col min="17" max="25" width="3.125" style="2" customWidth="1"/>
    <col min="26" max="26" width="3.5" style="2" customWidth="1"/>
    <col min="27" max="34" width="3.125" style="2" customWidth="1"/>
    <col min="35" max="16384" width="3.625" style="2"/>
  </cols>
  <sheetData>
    <row r="1" spans="1:44" ht="30" customHeight="1">
      <c r="A1" s="150" t="s">
        <v>318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205"/>
      <c r="AJ1" s="206"/>
      <c r="AK1" s="206"/>
      <c r="AL1" s="206"/>
      <c r="AM1" s="206"/>
      <c r="AN1" s="206"/>
      <c r="AO1" s="206"/>
      <c r="AP1" s="206"/>
      <c r="AQ1" s="206"/>
      <c r="AR1" s="206"/>
    </row>
    <row r="2" spans="1:44" ht="29.25" customHeight="1" thickBot="1">
      <c r="A2" s="200" t="s">
        <v>1</v>
      </c>
      <c r="B2" s="200"/>
      <c r="C2" s="200"/>
      <c r="D2" s="200"/>
      <c r="E2" s="200"/>
    </row>
    <row r="3" spans="1:44" ht="23.1" customHeight="1">
      <c r="A3" s="158" t="s">
        <v>337</v>
      </c>
      <c r="B3" s="152"/>
      <c r="C3" s="152"/>
      <c r="D3" s="152"/>
      <c r="E3" s="152"/>
      <c r="F3" s="152"/>
      <c r="G3" s="152"/>
      <c r="H3" s="152"/>
      <c r="I3" s="152" t="s">
        <v>108</v>
      </c>
      <c r="J3" s="152"/>
      <c r="K3" s="152"/>
      <c r="L3" s="152"/>
      <c r="M3" s="152"/>
      <c r="N3" s="152"/>
      <c r="O3" s="152"/>
      <c r="P3" s="191"/>
      <c r="Q3" s="193" t="s">
        <v>2</v>
      </c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</row>
    <row r="4" spans="1:44" ht="23.1" customHeight="1">
      <c r="A4" s="189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2"/>
      <c r="Q4" s="195" t="s">
        <v>319</v>
      </c>
      <c r="R4" s="196"/>
      <c r="S4" s="196"/>
      <c r="T4" s="196"/>
      <c r="U4" s="196"/>
      <c r="V4" s="197"/>
      <c r="W4" s="201" t="s">
        <v>320</v>
      </c>
      <c r="X4" s="202"/>
      <c r="Y4" s="202"/>
      <c r="Z4" s="202"/>
      <c r="AA4" s="202"/>
      <c r="AB4" s="203"/>
      <c r="AC4" s="201" t="s">
        <v>321</v>
      </c>
      <c r="AD4" s="202"/>
      <c r="AE4" s="202"/>
      <c r="AF4" s="202"/>
      <c r="AG4" s="202"/>
      <c r="AH4" s="203"/>
      <c r="AI4" s="1"/>
    </row>
    <row r="5" spans="1:44" ht="19.5" customHeight="1"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44" ht="10.5" customHeight="1">
      <c r="J6" s="204" t="s">
        <v>3</v>
      </c>
      <c r="K6" s="204"/>
      <c r="L6" s="204"/>
      <c r="M6" s="204"/>
      <c r="N6" s="204"/>
      <c r="O6" s="204"/>
      <c r="P6" s="51"/>
      <c r="Q6" s="132">
        <f>SUM(Q8:V17)</f>
        <v>32762468</v>
      </c>
      <c r="R6" s="132"/>
      <c r="S6" s="132"/>
      <c r="T6" s="132"/>
      <c r="U6" s="132"/>
      <c r="V6" s="132"/>
      <c r="W6" s="132">
        <f>SUM(W8:AB17)</f>
        <v>34255469</v>
      </c>
      <c r="X6" s="132"/>
      <c r="Y6" s="132"/>
      <c r="Z6" s="132"/>
      <c r="AA6" s="132"/>
      <c r="AB6" s="132"/>
      <c r="AC6" s="132">
        <f>SUM(AC8:AH15)</f>
        <v>33696325</v>
      </c>
      <c r="AD6" s="132"/>
      <c r="AE6" s="132"/>
      <c r="AF6" s="132"/>
      <c r="AG6" s="132"/>
      <c r="AH6" s="132"/>
    </row>
    <row r="7" spans="1:44" ht="17.25" customHeight="1">
      <c r="A7" s="207" t="s">
        <v>260</v>
      </c>
      <c r="B7" s="207"/>
      <c r="C7" s="207"/>
      <c r="D7" s="207"/>
      <c r="E7" s="207"/>
      <c r="F7" s="207"/>
      <c r="G7" s="207"/>
      <c r="I7" s="29"/>
      <c r="J7" s="204"/>
      <c r="K7" s="204"/>
      <c r="L7" s="204"/>
      <c r="M7" s="204"/>
      <c r="N7" s="204"/>
      <c r="O7" s="204"/>
      <c r="P7" s="5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</row>
    <row r="8" spans="1:44" ht="26.25" customHeight="1">
      <c r="A8" s="207"/>
      <c r="B8" s="207"/>
      <c r="C8" s="207"/>
      <c r="D8" s="207"/>
      <c r="E8" s="207"/>
      <c r="F8" s="207"/>
      <c r="G8" s="207"/>
      <c r="I8" s="53"/>
      <c r="K8" s="198" t="s">
        <v>189</v>
      </c>
      <c r="L8" s="198"/>
      <c r="M8" s="198"/>
      <c r="N8" s="198"/>
      <c r="O8" s="198"/>
      <c r="P8" s="199"/>
      <c r="Q8" s="130">
        <v>19428076</v>
      </c>
      <c r="R8" s="130"/>
      <c r="S8" s="130"/>
      <c r="T8" s="130"/>
      <c r="U8" s="130"/>
      <c r="V8" s="130"/>
      <c r="W8" s="130">
        <v>19579833</v>
      </c>
      <c r="X8" s="130"/>
      <c r="Y8" s="130"/>
      <c r="Z8" s="130"/>
      <c r="AA8" s="130"/>
      <c r="AB8" s="130"/>
      <c r="AC8" s="130">
        <v>20239758</v>
      </c>
      <c r="AD8" s="130"/>
      <c r="AE8" s="130"/>
      <c r="AF8" s="130"/>
      <c r="AG8" s="130"/>
      <c r="AH8" s="130"/>
    </row>
    <row r="9" spans="1:44" ht="26.25" customHeight="1">
      <c r="A9" s="207"/>
      <c r="B9" s="207"/>
      <c r="C9" s="207"/>
      <c r="D9" s="207"/>
      <c r="E9" s="207"/>
      <c r="F9" s="207"/>
      <c r="G9" s="207"/>
      <c r="I9" s="53"/>
      <c r="K9" s="198" t="s">
        <v>218</v>
      </c>
      <c r="L9" s="198"/>
      <c r="M9" s="198"/>
      <c r="N9" s="198"/>
      <c r="O9" s="198"/>
      <c r="P9" s="199"/>
      <c r="Q9" s="130">
        <v>1515116</v>
      </c>
      <c r="R9" s="130"/>
      <c r="S9" s="130"/>
      <c r="T9" s="130"/>
      <c r="U9" s="130"/>
      <c r="V9" s="130"/>
      <c r="W9" s="130">
        <v>1318741</v>
      </c>
      <c r="X9" s="130"/>
      <c r="Y9" s="130"/>
      <c r="Z9" s="130"/>
      <c r="AA9" s="130"/>
      <c r="AB9" s="130"/>
      <c r="AC9" s="130">
        <v>1138173</v>
      </c>
      <c r="AD9" s="130"/>
      <c r="AE9" s="130"/>
      <c r="AF9" s="130"/>
      <c r="AG9" s="130"/>
      <c r="AH9" s="130"/>
    </row>
    <row r="10" spans="1:44" ht="26.25" customHeight="1">
      <c r="A10" s="207"/>
      <c r="B10" s="207"/>
      <c r="C10" s="207"/>
      <c r="D10" s="207"/>
      <c r="E10" s="207"/>
      <c r="F10" s="207"/>
      <c r="G10" s="207"/>
      <c r="I10" s="53"/>
      <c r="K10" s="198" t="s">
        <v>219</v>
      </c>
      <c r="L10" s="198"/>
      <c r="M10" s="198"/>
      <c r="N10" s="198"/>
      <c r="O10" s="198"/>
      <c r="P10" s="199"/>
      <c r="Q10" s="130">
        <v>500219</v>
      </c>
      <c r="R10" s="146"/>
      <c r="S10" s="146"/>
      <c r="T10" s="146"/>
      <c r="U10" s="146"/>
      <c r="V10" s="146"/>
      <c r="W10" s="130">
        <v>420706</v>
      </c>
      <c r="X10" s="146"/>
      <c r="Y10" s="146"/>
      <c r="Z10" s="146"/>
      <c r="AA10" s="146"/>
      <c r="AB10" s="146"/>
      <c r="AC10" s="130">
        <v>339512</v>
      </c>
      <c r="AD10" s="146"/>
      <c r="AE10" s="146"/>
      <c r="AF10" s="146"/>
      <c r="AG10" s="146"/>
      <c r="AH10" s="146"/>
    </row>
    <row r="11" spans="1:44" ht="26.25" customHeight="1">
      <c r="A11" s="207"/>
      <c r="B11" s="207"/>
      <c r="C11" s="207"/>
      <c r="D11" s="207"/>
      <c r="E11" s="207"/>
      <c r="F11" s="207"/>
      <c r="G11" s="207"/>
      <c r="I11" s="53"/>
      <c r="K11" s="209" t="s">
        <v>261</v>
      </c>
      <c r="L11" s="209"/>
      <c r="M11" s="209"/>
      <c r="N11" s="209"/>
      <c r="O11" s="209"/>
      <c r="P11" s="210"/>
      <c r="Q11" s="130">
        <v>6017244</v>
      </c>
      <c r="R11" s="130"/>
      <c r="S11" s="130"/>
      <c r="T11" s="130"/>
      <c r="U11" s="130"/>
      <c r="V11" s="130"/>
      <c r="W11" s="130">
        <v>6240788</v>
      </c>
      <c r="X11" s="130"/>
      <c r="Y11" s="130"/>
      <c r="Z11" s="130"/>
      <c r="AA11" s="130"/>
      <c r="AB11" s="130"/>
      <c r="AC11" s="130">
        <v>5927125</v>
      </c>
      <c r="AD11" s="130"/>
      <c r="AE11" s="130"/>
      <c r="AF11" s="130"/>
      <c r="AG11" s="130"/>
      <c r="AH11" s="130"/>
    </row>
    <row r="12" spans="1:44" ht="26.25" customHeight="1">
      <c r="A12" s="207"/>
      <c r="B12" s="207"/>
      <c r="C12" s="207"/>
      <c r="D12" s="207"/>
      <c r="E12" s="207"/>
      <c r="F12" s="207"/>
      <c r="G12" s="207"/>
      <c r="I12" s="53"/>
      <c r="K12" s="198" t="s">
        <v>190</v>
      </c>
      <c r="L12" s="198"/>
      <c r="M12" s="198"/>
      <c r="N12" s="198"/>
      <c r="O12" s="198"/>
      <c r="P12" s="199"/>
      <c r="Q12" s="130">
        <v>163192</v>
      </c>
      <c r="R12" s="130"/>
      <c r="S12" s="130"/>
      <c r="T12" s="130"/>
      <c r="U12" s="130"/>
      <c r="V12" s="130"/>
      <c r="W12" s="130">
        <v>125872</v>
      </c>
      <c r="X12" s="130"/>
      <c r="Y12" s="130"/>
      <c r="Z12" s="130"/>
      <c r="AA12" s="130"/>
      <c r="AB12" s="130"/>
      <c r="AC12" s="130">
        <v>96029</v>
      </c>
      <c r="AD12" s="130"/>
      <c r="AE12" s="130"/>
      <c r="AF12" s="130"/>
      <c r="AG12" s="130"/>
      <c r="AH12" s="130"/>
    </row>
    <row r="13" spans="1:44" ht="26.25" customHeight="1">
      <c r="A13" s="207"/>
      <c r="B13" s="207"/>
      <c r="C13" s="207"/>
      <c r="D13" s="207"/>
      <c r="E13" s="207"/>
      <c r="F13" s="207"/>
      <c r="G13" s="207"/>
      <c r="I13" s="53"/>
      <c r="K13" s="198" t="s">
        <v>191</v>
      </c>
      <c r="L13" s="198"/>
      <c r="M13" s="198"/>
      <c r="N13" s="198"/>
      <c r="O13" s="198"/>
      <c r="P13" s="199"/>
      <c r="Q13" s="130">
        <v>4345256</v>
      </c>
      <c r="R13" s="130"/>
      <c r="S13" s="130"/>
      <c r="T13" s="130"/>
      <c r="U13" s="130"/>
      <c r="V13" s="130"/>
      <c r="W13" s="130">
        <v>4869687</v>
      </c>
      <c r="X13" s="130"/>
      <c r="Y13" s="130"/>
      <c r="Z13" s="130"/>
      <c r="AA13" s="130"/>
      <c r="AB13" s="130"/>
      <c r="AC13" s="130">
        <v>4103007</v>
      </c>
      <c r="AD13" s="130"/>
      <c r="AE13" s="130"/>
      <c r="AF13" s="130"/>
      <c r="AG13" s="130"/>
      <c r="AH13" s="130"/>
    </row>
    <row r="14" spans="1:44" ht="26.25" customHeight="1">
      <c r="A14" s="207"/>
      <c r="B14" s="207"/>
      <c r="C14" s="207"/>
      <c r="D14" s="207"/>
      <c r="E14" s="207"/>
      <c r="F14" s="207"/>
      <c r="G14" s="207"/>
      <c r="I14" s="53"/>
      <c r="K14" s="198" t="s">
        <v>192</v>
      </c>
      <c r="L14" s="198"/>
      <c r="M14" s="198"/>
      <c r="N14" s="198"/>
      <c r="O14" s="198"/>
      <c r="P14" s="199"/>
      <c r="Q14" s="130">
        <v>574120</v>
      </c>
      <c r="R14" s="130"/>
      <c r="S14" s="130"/>
      <c r="T14" s="130"/>
      <c r="U14" s="130"/>
      <c r="V14" s="130"/>
      <c r="W14" s="130">
        <v>1497190</v>
      </c>
      <c r="X14" s="130"/>
      <c r="Y14" s="130"/>
      <c r="Z14" s="130"/>
      <c r="AA14" s="130"/>
      <c r="AB14" s="130"/>
      <c r="AC14" s="130">
        <v>1645840</v>
      </c>
      <c r="AD14" s="130"/>
      <c r="AE14" s="130"/>
      <c r="AF14" s="130"/>
      <c r="AG14" s="130"/>
      <c r="AH14" s="130"/>
    </row>
    <row r="15" spans="1:44" ht="26.25" customHeight="1">
      <c r="A15" s="207"/>
      <c r="B15" s="207"/>
      <c r="C15" s="207"/>
      <c r="D15" s="207"/>
      <c r="E15" s="207"/>
      <c r="F15" s="207"/>
      <c r="G15" s="207"/>
      <c r="I15" s="53"/>
      <c r="K15" s="198" t="s">
        <v>193</v>
      </c>
      <c r="L15" s="198"/>
      <c r="M15" s="198"/>
      <c r="N15" s="198"/>
      <c r="O15" s="198"/>
      <c r="P15" s="199"/>
      <c r="Q15" s="130">
        <v>219245</v>
      </c>
      <c r="R15" s="130"/>
      <c r="S15" s="130"/>
      <c r="T15" s="130"/>
      <c r="U15" s="130"/>
      <c r="V15" s="130"/>
      <c r="W15" s="130">
        <v>202652</v>
      </c>
      <c r="X15" s="130"/>
      <c r="Y15" s="130"/>
      <c r="Z15" s="130"/>
      <c r="AA15" s="130"/>
      <c r="AB15" s="130"/>
      <c r="AC15" s="130">
        <v>206881</v>
      </c>
      <c r="AD15" s="130"/>
      <c r="AE15" s="130"/>
      <c r="AF15" s="130"/>
      <c r="AG15" s="130"/>
      <c r="AH15" s="130"/>
    </row>
    <row r="16" spans="1:44" ht="10.5" customHeight="1">
      <c r="A16" s="207"/>
      <c r="B16" s="207"/>
      <c r="C16" s="207"/>
      <c r="D16" s="207"/>
      <c r="E16" s="207"/>
      <c r="F16" s="207"/>
      <c r="G16" s="207"/>
      <c r="H16" s="32"/>
      <c r="I16" s="54"/>
      <c r="K16" s="198" t="s">
        <v>194</v>
      </c>
      <c r="L16" s="198"/>
      <c r="M16" s="198"/>
      <c r="N16" s="198"/>
      <c r="O16" s="198"/>
      <c r="P16" s="199"/>
      <c r="Q16" s="130" t="s">
        <v>262</v>
      </c>
      <c r="R16" s="130"/>
      <c r="S16" s="130"/>
      <c r="T16" s="130"/>
      <c r="U16" s="130"/>
      <c r="V16" s="130"/>
      <c r="W16" s="130" t="s">
        <v>224</v>
      </c>
      <c r="X16" s="130"/>
      <c r="Y16" s="130"/>
      <c r="Z16" s="130"/>
      <c r="AA16" s="130"/>
      <c r="AB16" s="130"/>
      <c r="AC16" s="130" t="s">
        <v>224</v>
      </c>
      <c r="AD16" s="130"/>
      <c r="AE16" s="130"/>
      <c r="AF16" s="130"/>
      <c r="AG16" s="130"/>
      <c r="AH16" s="130"/>
    </row>
    <row r="17" spans="1:34" ht="16.5" customHeight="1">
      <c r="A17" s="55"/>
      <c r="B17" s="55"/>
      <c r="C17" s="55"/>
      <c r="D17" s="55"/>
      <c r="E17" s="55"/>
      <c r="F17" s="55"/>
      <c r="G17" s="55"/>
      <c r="H17" s="1"/>
      <c r="K17" s="198"/>
      <c r="L17" s="198"/>
      <c r="M17" s="198"/>
      <c r="N17" s="198"/>
      <c r="O17" s="198"/>
      <c r="P17" s="199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</row>
    <row r="18" spans="1:34" ht="10.5" customHeight="1"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</row>
    <row r="19" spans="1:34" ht="10.5" customHeight="1"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</row>
    <row r="20" spans="1:34" ht="10.5" customHeight="1">
      <c r="J20" s="204" t="s">
        <v>3</v>
      </c>
      <c r="K20" s="204"/>
      <c r="L20" s="204"/>
      <c r="M20" s="204"/>
      <c r="N20" s="204"/>
      <c r="O20" s="204"/>
      <c r="P20" s="51"/>
      <c r="Q20" s="132">
        <f>SUM(Q22:V28)</f>
        <v>10670288</v>
      </c>
      <c r="R20" s="132"/>
      <c r="S20" s="132"/>
      <c r="T20" s="132"/>
      <c r="U20" s="132"/>
      <c r="V20" s="132"/>
      <c r="W20" s="132">
        <f>SUM(W22:AB28)</f>
        <v>10429573</v>
      </c>
      <c r="X20" s="132"/>
      <c r="Y20" s="132"/>
      <c r="Z20" s="132"/>
      <c r="AA20" s="132"/>
      <c r="AB20" s="132"/>
      <c r="AC20" s="132">
        <f>SUM(AC22:AH28)</f>
        <v>10166334</v>
      </c>
      <c r="AD20" s="132"/>
      <c r="AE20" s="132"/>
      <c r="AF20" s="132"/>
      <c r="AG20" s="132"/>
      <c r="AH20" s="132"/>
    </row>
    <row r="21" spans="1:34" ht="17.25" customHeight="1">
      <c r="A21" s="208" t="s">
        <v>72</v>
      </c>
      <c r="B21" s="208"/>
      <c r="C21" s="208"/>
      <c r="D21" s="208"/>
      <c r="E21" s="208"/>
      <c r="F21" s="208"/>
      <c r="G21" s="208"/>
      <c r="I21" s="29"/>
      <c r="J21" s="204"/>
      <c r="K21" s="204"/>
      <c r="L21" s="204"/>
      <c r="M21" s="204"/>
      <c r="N21" s="204"/>
      <c r="O21" s="204"/>
      <c r="P21" s="5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</row>
    <row r="22" spans="1:34" ht="28.5" customHeight="1">
      <c r="A22" s="208"/>
      <c r="B22" s="208"/>
      <c r="C22" s="208"/>
      <c r="D22" s="208"/>
      <c r="E22" s="208"/>
      <c r="F22" s="208"/>
      <c r="G22" s="208"/>
      <c r="I22" s="53"/>
      <c r="K22" s="208" t="s">
        <v>189</v>
      </c>
      <c r="L22" s="208"/>
      <c r="M22" s="208"/>
      <c r="N22" s="208"/>
      <c r="O22" s="208"/>
      <c r="P22" s="127"/>
      <c r="Q22" s="130">
        <v>3709343</v>
      </c>
      <c r="R22" s="130"/>
      <c r="S22" s="130"/>
      <c r="T22" s="130"/>
      <c r="U22" s="130"/>
      <c r="V22" s="130"/>
      <c r="W22" s="130">
        <v>3736908</v>
      </c>
      <c r="X22" s="130"/>
      <c r="Y22" s="130"/>
      <c r="Z22" s="130"/>
      <c r="AA22" s="130"/>
      <c r="AB22" s="130"/>
      <c r="AC22" s="130">
        <v>3786889</v>
      </c>
      <c r="AD22" s="130"/>
      <c r="AE22" s="130"/>
      <c r="AF22" s="130"/>
      <c r="AG22" s="130"/>
      <c r="AH22" s="130"/>
    </row>
    <row r="23" spans="1:34" ht="27.75" customHeight="1">
      <c r="A23" s="208"/>
      <c r="B23" s="208"/>
      <c r="C23" s="208"/>
      <c r="D23" s="208"/>
      <c r="E23" s="208"/>
      <c r="F23" s="208"/>
      <c r="G23" s="208"/>
      <c r="I23" s="53"/>
      <c r="K23" s="209" t="s">
        <v>261</v>
      </c>
      <c r="L23" s="209"/>
      <c r="M23" s="209"/>
      <c r="N23" s="209"/>
      <c r="O23" s="209"/>
      <c r="P23" s="210"/>
      <c r="Q23" s="130">
        <v>5682738</v>
      </c>
      <c r="R23" s="130"/>
      <c r="S23" s="130"/>
      <c r="T23" s="130"/>
      <c r="U23" s="130"/>
      <c r="V23" s="130"/>
      <c r="W23" s="130">
        <v>5484478</v>
      </c>
      <c r="X23" s="130"/>
      <c r="Y23" s="130"/>
      <c r="Z23" s="130"/>
      <c r="AA23" s="130"/>
      <c r="AB23" s="130"/>
      <c r="AC23" s="130">
        <v>5227993</v>
      </c>
      <c r="AD23" s="130"/>
      <c r="AE23" s="130"/>
      <c r="AF23" s="130"/>
      <c r="AG23" s="130"/>
      <c r="AH23" s="130"/>
    </row>
    <row r="24" spans="1:34" ht="12" customHeight="1">
      <c r="A24" s="208"/>
      <c r="B24" s="208"/>
      <c r="C24" s="208"/>
      <c r="D24" s="208"/>
      <c r="E24" s="208"/>
      <c r="F24" s="208"/>
      <c r="G24" s="208"/>
      <c r="I24" s="53"/>
      <c r="K24" s="208" t="s">
        <v>218</v>
      </c>
      <c r="L24" s="208"/>
      <c r="M24" s="208"/>
      <c r="N24" s="208"/>
      <c r="O24" s="208"/>
      <c r="P24" s="127"/>
      <c r="Q24" s="130">
        <v>1223647</v>
      </c>
      <c r="R24" s="130"/>
      <c r="S24" s="130"/>
      <c r="T24" s="130"/>
      <c r="U24" s="130"/>
      <c r="V24" s="130"/>
      <c r="W24" s="130">
        <v>1155071</v>
      </c>
      <c r="X24" s="130"/>
      <c r="Y24" s="130"/>
      <c r="Z24" s="130"/>
      <c r="AA24" s="130"/>
      <c r="AB24" s="130"/>
      <c r="AC24" s="130">
        <v>1084680</v>
      </c>
      <c r="AD24" s="130"/>
      <c r="AE24" s="130"/>
      <c r="AF24" s="130"/>
      <c r="AG24" s="130"/>
      <c r="AH24" s="130"/>
    </row>
    <row r="25" spans="1:34" ht="16.5" customHeight="1">
      <c r="A25" s="208"/>
      <c r="B25" s="208"/>
      <c r="C25" s="208"/>
      <c r="D25" s="208"/>
      <c r="E25" s="208"/>
      <c r="F25" s="208"/>
      <c r="G25" s="208"/>
      <c r="I25" s="53"/>
      <c r="K25" s="208"/>
      <c r="L25" s="208"/>
      <c r="M25" s="208"/>
      <c r="N25" s="208"/>
      <c r="O25" s="208"/>
      <c r="P25" s="127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</row>
    <row r="26" spans="1:34" ht="29.25" customHeight="1">
      <c r="A26" s="208"/>
      <c r="B26" s="208"/>
      <c r="C26" s="208"/>
      <c r="D26" s="208"/>
      <c r="E26" s="208"/>
      <c r="F26" s="208"/>
      <c r="G26" s="208"/>
      <c r="I26" s="53"/>
      <c r="K26" s="207" t="s">
        <v>263</v>
      </c>
      <c r="L26" s="208"/>
      <c r="M26" s="208"/>
      <c r="N26" s="208"/>
      <c r="O26" s="208"/>
      <c r="P26" s="127"/>
      <c r="Q26" s="130">
        <v>54560</v>
      </c>
      <c r="R26" s="146"/>
      <c r="S26" s="146"/>
      <c r="T26" s="146"/>
      <c r="U26" s="146"/>
      <c r="V26" s="146"/>
      <c r="W26" s="130">
        <v>50016</v>
      </c>
      <c r="X26" s="146"/>
      <c r="Y26" s="146"/>
      <c r="Z26" s="146"/>
      <c r="AA26" s="146"/>
      <c r="AB26" s="146"/>
      <c r="AC26" s="130">
        <v>45472</v>
      </c>
      <c r="AD26" s="146"/>
      <c r="AE26" s="146"/>
      <c r="AF26" s="146"/>
      <c r="AG26" s="146"/>
      <c r="AH26" s="146"/>
    </row>
    <row r="27" spans="1:34" ht="14.25" customHeight="1">
      <c r="A27" s="208"/>
      <c r="B27" s="208"/>
      <c r="C27" s="208"/>
      <c r="D27" s="208"/>
      <c r="E27" s="208"/>
      <c r="F27" s="208"/>
      <c r="G27" s="208"/>
      <c r="I27" s="54"/>
      <c r="K27" s="208" t="s">
        <v>191</v>
      </c>
      <c r="L27" s="208"/>
      <c r="M27" s="208"/>
      <c r="N27" s="208"/>
      <c r="O27" s="208"/>
      <c r="P27" s="208"/>
      <c r="Q27" s="130" t="s">
        <v>262</v>
      </c>
      <c r="R27" s="130"/>
      <c r="S27" s="130"/>
      <c r="T27" s="130"/>
      <c r="U27" s="130"/>
      <c r="V27" s="130"/>
      <c r="W27" s="130">
        <v>3100</v>
      </c>
      <c r="X27" s="130"/>
      <c r="Y27" s="130"/>
      <c r="Z27" s="130"/>
      <c r="AA27" s="130"/>
      <c r="AB27" s="130"/>
      <c r="AC27" s="130">
        <v>21300</v>
      </c>
      <c r="AD27" s="130"/>
      <c r="AE27" s="130"/>
      <c r="AF27" s="130"/>
      <c r="AG27" s="130"/>
      <c r="AH27" s="130"/>
    </row>
    <row r="28" spans="1:34" ht="17.25" customHeight="1">
      <c r="A28" s="56"/>
      <c r="B28" s="56"/>
      <c r="C28" s="56"/>
      <c r="D28" s="56"/>
      <c r="E28" s="56"/>
      <c r="F28" s="56"/>
      <c r="G28" s="56"/>
      <c r="I28" s="1"/>
      <c r="K28" s="208"/>
      <c r="L28" s="208"/>
      <c r="M28" s="208"/>
      <c r="N28" s="208"/>
      <c r="O28" s="208"/>
      <c r="P28" s="208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</row>
    <row r="29" spans="1:34" ht="22.5" customHeight="1">
      <c r="Q29" s="21"/>
      <c r="R29" s="21"/>
      <c r="S29" s="21"/>
      <c r="T29" s="21"/>
      <c r="U29" s="21"/>
      <c r="V29" s="21"/>
      <c r="AC29" s="1"/>
      <c r="AD29" s="1"/>
      <c r="AE29" s="1"/>
      <c r="AF29" s="1"/>
      <c r="AG29" s="1"/>
      <c r="AH29" s="1"/>
    </row>
    <row r="30" spans="1:34" ht="21.75" customHeight="1">
      <c r="Q30" s="130"/>
      <c r="R30" s="130"/>
      <c r="S30" s="130"/>
      <c r="T30" s="130"/>
      <c r="U30" s="130"/>
      <c r="V30" s="130"/>
      <c r="AC30" s="1"/>
      <c r="AD30" s="1"/>
      <c r="AE30" s="1"/>
      <c r="AF30" s="1"/>
      <c r="AG30" s="1"/>
      <c r="AH30" s="1"/>
    </row>
    <row r="31" spans="1:34" ht="9.75" customHeight="1">
      <c r="J31" s="204" t="s">
        <v>109</v>
      </c>
      <c r="K31" s="204"/>
      <c r="L31" s="204"/>
      <c r="M31" s="204"/>
      <c r="N31" s="204"/>
      <c r="O31" s="204"/>
      <c r="P31" s="51"/>
      <c r="Q31" s="132">
        <v>4622149</v>
      </c>
      <c r="R31" s="132"/>
      <c r="S31" s="132"/>
      <c r="T31" s="132"/>
      <c r="U31" s="132"/>
      <c r="V31" s="132"/>
      <c r="W31" s="132">
        <f>SUM(W33:AB35)</f>
        <v>4381934</v>
      </c>
      <c r="X31" s="132"/>
      <c r="Y31" s="132"/>
      <c r="Z31" s="132"/>
      <c r="AA31" s="132"/>
      <c r="AB31" s="132"/>
      <c r="AC31" s="132">
        <f>SUM(AC33:AH35)</f>
        <v>4178515</v>
      </c>
      <c r="AD31" s="132"/>
      <c r="AE31" s="132"/>
      <c r="AF31" s="132"/>
      <c r="AG31" s="132"/>
      <c r="AH31" s="132"/>
    </row>
    <row r="32" spans="1:34" ht="22.5" customHeight="1">
      <c r="A32" s="208" t="s">
        <v>195</v>
      </c>
      <c r="B32" s="208"/>
      <c r="C32" s="208"/>
      <c r="D32" s="208"/>
      <c r="E32" s="208"/>
      <c r="F32" s="208"/>
      <c r="G32" s="208"/>
      <c r="I32" s="29"/>
      <c r="J32" s="204"/>
      <c r="K32" s="204"/>
      <c r="L32" s="204"/>
      <c r="M32" s="204"/>
      <c r="N32" s="204"/>
      <c r="O32" s="204"/>
      <c r="P32" s="5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</row>
    <row r="33" spans="1:35" ht="26.25" customHeight="1">
      <c r="A33" s="208"/>
      <c r="B33" s="208"/>
      <c r="C33" s="208"/>
      <c r="D33" s="208"/>
      <c r="E33" s="208"/>
      <c r="F33" s="208"/>
      <c r="G33" s="208"/>
      <c r="I33" s="53"/>
      <c r="J33" s="56"/>
      <c r="K33" s="198" t="s">
        <v>183</v>
      </c>
      <c r="L33" s="198"/>
      <c r="M33" s="198"/>
      <c r="N33" s="198"/>
      <c r="O33" s="198"/>
      <c r="P33" s="199"/>
      <c r="Q33" s="130">
        <v>3453338</v>
      </c>
      <c r="R33" s="130"/>
      <c r="S33" s="130"/>
      <c r="T33" s="130"/>
      <c r="U33" s="130"/>
      <c r="V33" s="130"/>
      <c r="W33" s="130">
        <v>3351576</v>
      </c>
      <c r="X33" s="130"/>
      <c r="Y33" s="130"/>
      <c r="Z33" s="130"/>
      <c r="AA33" s="130"/>
      <c r="AB33" s="130"/>
      <c r="AC33" s="130">
        <v>3248358</v>
      </c>
      <c r="AD33" s="130"/>
      <c r="AE33" s="130"/>
      <c r="AF33" s="130"/>
      <c r="AG33" s="130"/>
      <c r="AH33" s="130"/>
    </row>
    <row r="34" spans="1:35" ht="14.25" customHeight="1">
      <c r="A34" s="208"/>
      <c r="B34" s="208"/>
      <c r="C34" s="208"/>
      <c r="D34" s="208"/>
      <c r="E34" s="208"/>
      <c r="F34" s="208"/>
      <c r="G34" s="208"/>
      <c r="I34" s="54"/>
      <c r="J34" s="56"/>
      <c r="K34" s="209" t="s">
        <v>261</v>
      </c>
      <c r="L34" s="209"/>
      <c r="M34" s="209"/>
      <c r="N34" s="209"/>
      <c r="O34" s="209"/>
      <c r="P34" s="210"/>
      <c r="Q34" s="130">
        <v>1168811</v>
      </c>
      <c r="R34" s="130"/>
      <c r="S34" s="130"/>
      <c r="T34" s="130"/>
      <c r="U34" s="130"/>
      <c r="V34" s="130"/>
      <c r="W34" s="130">
        <v>1030358</v>
      </c>
      <c r="X34" s="130"/>
      <c r="Y34" s="130"/>
      <c r="Z34" s="130"/>
      <c r="AA34" s="130"/>
      <c r="AB34" s="130"/>
      <c r="AC34" s="130">
        <v>930157</v>
      </c>
      <c r="AD34" s="130"/>
      <c r="AE34" s="130"/>
      <c r="AF34" s="130"/>
      <c r="AG34" s="130"/>
      <c r="AH34" s="130"/>
    </row>
    <row r="35" spans="1:35" ht="21" customHeight="1">
      <c r="A35" s="55"/>
      <c r="B35" s="55"/>
      <c r="C35" s="55"/>
      <c r="D35" s="55"/>
      <c r="E35" s="55"/>
      <c r="F35" s="55"/>
      <c r="G35" s="55"/>
      <c r="I35" s="1"/>
      <c r="J35" s="56"/>
      <c r="K35" s="209"/>
      <c r="L35" s="209"/>
      <c r="M35" s="209"/>
      <c r="N35" s="209"/>
      <c r="O35" s="209"/>
      <c r="P35" s="21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</row>
    <row r="36" spans="1:35" ht="21.75" customHeight="1"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</row>
    <row r="37" spans="1:35" ht="9.75" customHeight="1" thickBot="1">
      <c r="A37" s="22"/>
      <c r="B37" s="22"/>
      <c r="C37" s="22"/>
      <c r="D37" s="22"/>
      <c r="E37" s="22"/>
      <c r="F37" s="22"/>
      <c r="G37" s="22"/>
      <c r="H37" s="22"/>
      <c r="I37" s="22"/>
      <c r="J37" s="57"/>
      <c r="K37" s="36"/>
      <c r="L37" s="36"/>
      <c r="M37" s="36"/>
      <c r="N37" s="36"/>
      <c r="O37" s="36"/>
      <c r="P37" s="36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</row>
    <row r="38" spans="1:35" ht="20.100000000000001" customHeight="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58"/>
      <c r="N38" s="25"/>
      <c r="O38" s="25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"/>
      <c r="AB38" s="211" t="s">
        <v>326</v>
      </c>
      <c r="AC38" s="211"/>
      <c r="AD38" s="211"/>
      <c r="AE38" s="211"/>
      <c r="AF38" s="211"/>
      <c r="AG38" s="211"/>
      <c r="AH38" s="211"/>
    </row>
    <row r="39" spans="1:35" ht="20.100000000000001" customHeight="1">
      <c r="AB39" s="211" t="s">
        <v>325</v>
      </c>
      <c r="AC39" s="211"/>
      <c r="AD39" s="211"/>
      <c r="AE39" s="211"/>
      <c r="AF39" s="211"/>
      <c r="AG39" s="211"/>
      <c r="AH39" s="211"/>
      <c r="AI39" s="10"/>
    </row>
    <row r="40" spans="1:35" ht="20.100000000000001" customHeight="1">
      <c r="Q40" s="103"/>
      <c r="R40" s="103"/>
      <c r="S40" s="103"/>
      <c r="T40" s="103"/>
      <c r="U40" s="103"/>
      <c r="V40" s="103"/>
      <c r="W40" s="103"/>
      <c r="X40" s="103"/>
    </row>
    <row r="41" spans="1:35" ht="20.100000000000001" customHeight="1">
      <c r="Q41" s="103"/>
      <c r="R41" s="103"/>
      <c r="S41" s="103"/>
      <c r="T41" s="103"/>
      <c r="U41" s="103"/>
      <c r="V41" s="103"/>
      <c r="W41" s="103"/>
      <c r="X41" s="103"/>
    </row>
  </sheetData>
  <mergeCells count="99">
    <mergeCell ref="AB39:AH39"/>
    <mergeCell ref="AC4:AH4"/>
    <mergeCell ref="A32:G34"/>
    <mergeCell ref="J31:O32"/>
    <mergeCell ref="K33:P33"/>
    <mergeCell ref="K34:P35"/>
    <mergeCell ref="Q34:V35"/>
    <mergeCell ref="W24:AB25"/>
    <mergeCell ref="Q23:V23"/>
    <mergeCell ref="AB38:AH38"/>
    <mergeCell ref="W33:AB33"/>
    <mergeCell ref="Q30:V30"/>
    <mergeCell ref="Q33:V33"/>
    <mergeCell ref="Q31:V32"/>
    <mergeCell ref="AC33:AH33"/>
    <mergeCell ref="AC34:AH35"/>
    <mergeCell ref="AC31:AH32"/>
    <mergeCell ref="K27:P28"/>
    <mergeCell ref="Q27:V28"/>
    <mergeCell ref="Q26:V26"/>
    <mergeCell ref="W26:AB26"/>
    <mergeCell ref="W22:AB22"/>
    <mergeCell ref="W31:AB32"/>
    <mergeCell ref="W27:AB28"/>
    <mergeCell ref="K12:P12"/>
    <mergeCell ref="K26:P26"/>
    <mergeCell ref="K22:P22"/>
    <mergeCell ref="W36:AB36"/>
    <mergeCell ref="W34:AB35"/>
    <mergeCell ref="Q36:V36"/>
    <mergeCell ref="K23:P23"/>
    <mergeCell ref="W18:AB18"/>
    <mergeCell ref="Q18:V18"/>
    <mergeCell ref="W16:AB17"/>
    <mergeCell ref="AI1:AR1"/>
    <mergeCell ref="A7:G16"/>
    <mergeCell ref="A21:G27"/>
    <mergeCell ref="K8:P8"/>
    <mergeCell ref="Q24:V25"/>
    <mergeCell ref="W23:AB23"/>
    <mergeCell ref="Q22:V22"/>
    <mergeCell ref="K24:P25"/>
    <mergeCell ref="K10:P10"/>
    <mergeCell ref="K11:P11"/>
    <mergeCell ref="Q16:V17"/>
    <mergeCell ref="J20:O21"/>
    <mergeCell ref="W20:AB21"/>
    <mergeCell ref="Q19:V19"/>
    <mergeCell ref="W19:AB19"/>
    <mergeCell ref="K16:P17"/>
    <mergeCell ref="Q20:V21"/>
    <mergeCell ref="K13:P13"/>
    <mergeCell ref="K15:P15"/>
    <mergeCell ref="K14:P14"/>
    <mergeCell ref="W15:AB15"/>
    <mergeCell ref="Q13:V13"/>
    <mergeCell ref="Q14:V14"/>
    <mergeCell ref="Q15:V15"/>
    <mergeCell ref="W14:AB14"/>
    <mergeCell ref="W13:AB13"/>
    <mergeCell ref="W8:AB8"/>
    <mergeCell ref="AC6:AH7"/>
    <mergeCell ref="W10:AB10"/>
    <mergeCell ref="W6:AB7"/>
    <mergeCell ref="W9:AB9"/>
    <mergeCell ref="J6:O7"/>
    <mergeCell ref="W12:AB12"/>
    <mergeCell ref="W11:AB11"/>
    <mergeCell ref="A1:AH1"/>
    <mergeCell ref="A3:H4"/>
    <mergeCell ref="I3:P4"/>
    <mergeCell ref="Q3:AH3"/>
    <mergeCell ref="Q4:V4"/>
    <mergeCell ref="K9:P9"/>
    <mergeCell ref="A2:E2"/>
    <mergeCell ref="W4:AB4"/>
    <mergeCell ref="Q12:V12"/>
    <mergeCell ref="Q11:V11"/>
    <mergeCell ref="Q8:V8"/>
    <mergeCell ref="Q6:V7"/>
    <mergeCell ref="Q10:V10"/>
    <mergeCell ref="Q9:V9"/>
    <mergeCell ref="AC24:AH25"/>
    <mergeCell ref="AC8:AH8"/>
    <mergeCell ref="AC9:AH9"/>
    <mergeCell ref="AC10:AH10"/>
    <mergeCell ref="AC11:AH11"/>
    <mergeCell ref="AC12:AH12"/>
    <mergeCell ref="AC13:AH13"/>
    <mergeCell ref="AC26:AH26"/>
    <mergeCell ref="AC27:AH28"/>
    <mergeCell ref="AC14:AH14"/>
    <mergeCell ref="AC15:AH15"/>
    <mergeCell ref="AC16:AH17"/>
    <mergeCell ref="AC18:AH18"/>
    <mergeCell ref="AC19:AH19"/>
    <mergeCell ref="AC20:AH21"/>
    <mergeCell ref="AC22:AH22"/>
    <mergeCell ref="AC23:AH23"/>
  </mergeCells>
  <phoneticPr fontId="10"/>
  <printOptions horizontalCentered="1"/>
  <pageMargins left="0.59055118110236227" right="0.59055118110236227" top="1.1811023622047245" bottom="0.39370078740157483" header="0.51181102362204722" footer="0.51181102362204722"/>
  <pageSetup paperSize="9" scale="83" orientation="portrait" r:id="rId1"/>
  <headerFooter scaleWithDoc="0"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1"/>
  <sheetViews>
    <sheetView showGridLines="0" tabSelected="1" zoomScaleNormal="100" workbookViewId="0">
      <selection activeCell="X6" sqref="X6"/>
    </sheetView>
  </sheetViews>
  <sheetFormatPr defaultColWidth="3.625" defaultRowHeight="17.100000000000001" customHeight="1"/>
  <cols>
    <col min="1" max="6" width="3.125" style="4" customWidth="1"/>
    <col min="7" max="8" width="2.125" style="4" customWidth="1"/>
    <col min="9" max="15" width="3.125" style="4" customWidth="1"/>
    <col min="16" max="16" width="4.375" style="4" customWidth="1"/>
    <col min="17" max="33" width="2.875" style="4" customWidth="1"/>
    <col min="34" max="34" width="3.25" style="4" customWidth="1"/>
    <col min="35" max="35" width="3.625" style="4"/>
    <col min="36" max="37" width="9.625" style="4" customWidth="1"/>
    <col min="38" max="16384" width="3.625" style="4"/>
  </cols>
  <sheetData>
    <row r="1" spans="1:34" ht="20.100000000000001" customHeight="1">
      <c r="A1" s="241" t="s">
        <v>294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  <c r="AE1" s="241"/>
      <c r="AF1" s="241"/>
      <c r="AG1" s="241"/>
      <c r="AH1" s="241"/>
    </row>
    <row r="2" spans="1:34" ht="17.100000000000001" customHeight="1" thickBot="1">
      <c r="A2" s="221" t="s">
        <v>1</v>
      </c>
      <c r="B2" s="221"/>
      <c r="C2" s="221"/>
      <c r="D2" s="221"/>
      <c r="E2" s="221"/>
    </row>
    <row r="3" spans="1:34" ht="9.9499999999999993" customHeight="1">
      <c r="A3" s="222" t="s">
        <v>338</v>
      </c>
      <c r="B3" s="222"/>
      <c r="C3" s="222"/>
      <c r="D3" s="222"/>
      <c r="E3" s="222"/>
      <c r="F3" s="222"/>
      <c r="G3" s="223"/>
      <c r="H3" s="228" t="s">
        <v>42</v>
      </c>
      <c r="I3" s="228"/>
      <c r="J3" s="228"/>
      <c r="K3" s="228"/>
      <c r="L3" s="228"/>
      <c r="M3" s="228"/>
      <c r="N3" s="228"/>
      <c r="O3" s="228"/>
      <c r="P3" s="228"/>
      <c r="Q3" s="232" t="s">
        <v>2</v>
      </c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33"/>
    </row>
    <row r="4" spans="1:34" ht="9.9499999999999993" customHeight="1">
      <c r="A4" s="224"/>
      <c r="B4" s="224"/>
      <c r="C4" s="224"/>
      <c r="D4" s="224"/>
      <c r="E4" s="224"/>
      <c r="F4" s="224"/>
      <c r="G4" s="225"/>
      <c r="H4" s="229"/>
      <c r="I4" s="229"/>
      <c r="J4" s="229"/>
      <c r="K4" s="229"/>
      <c r="L4" s="229"/>
      <c r="M4" s="229"/>
      <c r="N4" s="229"/>
      <c r="O4" s="229"/>
      <c r="P4" s="229"/>
      <c r="Q4" s="234"/>
      <c r="R4" s="229"/>
      <c r="S4" s="229"/>
      <c r="T4" s="229"/>
      <c r="U4" s="229"/>
      <c r="V4" s="229"/>
      <c r="W4" s="235"/>
      <c r="X4" s="235"/>
      <c r="Y4" s="235"/>
      <c r="Z4" s="235"/>
      <c r="AA4" s="235"/>
      <c r="AB4" s="235"/>
      <c r="AC4" s="235"/>
      <c r="AD4" s="235"/>
      <c r="AE4" s="235"/>
      <c r="AF4" s="235"/>
      <c r="AG4" s="235"/>
      <c r="AH4" s="236"/>
    </row>
    <row r="5" spans="1:34" ht="17.100000000000001" customHeight="1">
      <c r="A5" s="226"/>
      <c r="B5" s="226"/>
      <c r="C5" s="226"/>
      <c r="D5" s="226"/>
      <c r="E5" s="226"/>
      <c r="F5" s="226"/>
      <c r="G5" s="227"/>
      <c r="H5" s="229"/>
      <c r="I5" s="229"/>
      <c r="J5" s="229"/>
      <c r="K5" s="229"/>
      <c r="L5" s="229"/>
      <c r="M5" s="229"/>
      <c r="N5" s="229"/>
      <c r="O5" s="229"/>
      <c r="P5" s="229"/>
      <c r="Q5" s="219" t="s">
        <v>295</v>
      </c>
      <c r="R5" s="220"/>
      <c r="S5" s="220"/>
      <c r="T5" s="220"/>
      <c r="U5" s="220"/>
      <c r="V5" s="220"/>
      <c r="W5" s="219" t="s">
        <v>296</v>
      </c>
      <c r="X5" s="220"/>
      <c r="Y5" s="220"/>
      <c r="Z5" s="220"/>
      <c r="AA5" s="220"/>
      <c r="AB5" s="220"/>
      <c r="AC5" s="236" t="s">
        <v>297</v>
      </c>
      <c r="AD5" s="242"/>
      <c r="AE5" s="242"/>
      <c r="AF5" s="242"/>
      <c r="AG5" s="242"/>
      <c r="AH5" s="242"/>
    </row>
    <row r="6" spans="1:34" ht="8.25" customHeight="1">
      <c r="H6" s="94"/>
      <c r="I6" s="230" t="s">
        <v>3</v>
      </c>
      <c r="J6" s="230"/>
      <c r="K6" s="230"/>
      <c r="L6" s="230"/>
      <c r="M6" s="230"/>
      <c r="N6" s="230"/>
      <c r="O6" s="230"/>
      <c r="P6" s="38"/>
      <c r="Q6" s="213">
        <f>SUM(Q8:V27)</f>
        <v>32762468</v>
      </c>
      <c r="R6" s="213"/>
      <c r="S6" s="213"/>
      <c r="T6" s="213"/>
      <c r="U6" s="213"/>
      <c r="V6" s="213"/>
      <c r="W6" s="213">
        <f>SUM(W8:AB27)</f>
        <v>34255469</v>
      </c>
      <c r="X6" s="213"/>
      <c r="Y6" s="213"/>
      <c r="Z6" s="213"/>
      <c r="AA6" s="213"/>
      <c r="AB6" s="213"/>
      <c r="AC6" s="243">
        <f>SUM(AC8:AH27)</f>
        <v>34168775</v>
      </c>
      <c r="AD6" s="243"/>
      <c r="AE6" s="243"/>
      <c r="AF6" s="243"/>
      <c r="AG6" s="243"/>
      <c r="AH6" s="243"/>
    </row>
    <row r="7" spans="1:34" ht="9" customHeight="1">
      <c r="A7" s="245" t="s">
        <v>4</v>
      </c>
      <c r="B7" s="245"/>
      <c r="C7" s="245"/>
      <c r="D7" s="245"/>
      <c r="E7" s="245"/>
      <c r="F7" s="245"/>
      <c r="H7" s="98"/>
      <c r="I7" s="231"/>
      <c r="J7" s="231"/>
      <c r="K7" s="231"/>
      <c r="L7" s="231"/>
      <c r="M7" s="231"/>
      <c r="N7" s="231"/>
      <c r="O7" s="231"/>
      <c r="P7" s="39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</row>
    <row r="8" spans="1:34" ht="17.100000000000001" customHeight="1">
      <c r="A8" s="245"/>
      <c r="B8" s="245"/>
      <c r="C8" s="245"/>
      <c r="D8" s="245"/>
      <c r="E8" s="245"/>
      <c r="F8" s="245"/>
      <c r="H8" s="40"/>
      <c r="I8" s="94"/>
      <c r="J8" s="217" t="s">
        <v>110</v>
      </c>
      <c r="K8" s="217"/>
      <c r="L8" s="217"/>
      <c r="M8" s="217"/>
      <c r="N8" s="217"/>
      <c r="O8" s="217"/>
      <c r="P8" s="218"/>
      <c r="Q8" s="212" t="s">
        <v>224</v>
      </c>
      <c r="R8" s="212"/>
      <c r="S8" s="212"/>
      <c r="T8" s="212"/>
      <c r="U8" s="212"/>
      <c r="V8" s="212"/>
      <c r="W8" s="212" t="s">
        <v>224</v>
      </c>
      <c r="X8" s="212"/>
      <c r="Y8" s="212"/>
      <c r="Z8" s="212"/>
      <c r="AA8" s="212"/>
      <c r="AB8" s="212"/>
      <c r="AC8" s="212">
        <v>123800</v>
      </c>
      <c r="AD8" s="212"/>
      <c r="AE8" s="212"/>
      <c r="AF8" s="212"/>
      <c r="AG8" s="212"/>
      <c r="AH8" s="212"/>
    </row>
    <row r="9" spans="1:34" ht="17.100000000000001" customHeight="1">
      <c r="A9" s="245"/>
      <c r="B9" s="245"/>
      <c r="C9" s="245"/>
      <c r="D9" s="245"/>
      <c r="E9" s="245"/>
      <c r="F9" s="245"/>
      <c r="H9" s="40"/>
      <c r="I9" s="94"/>
      <c r="J9" s="217" t="s">
        <v>111</v>
      </c>
      <c r="K9" s="217"/>
      <c r="L9" s="217"/>
      <c r="M9" s="217"/>
      <c r="N9" s="217"/>
      <c r="O9" s="217"/>
      <c r="P9" s="218"/>
      <c r="Q9" s="212">
        <v>617669</v>
      </c>
      <c r="R9" s="212"/>
      <c r="S9" s="212"/>
      <c r="T9" s="212"/>
      <c r="U9" s="212"/>
      <c r="V9" s="212"/>
      <c r="W9" s="212">
        <v>562459</v>
      </c>
      <c r="X9" s="212"/>
      <c r="Y9" s="212"/>
      <c r="Z9" s="212"/>
      <c r="AA9" s="212"/>
      <c r="AB9" s="212"/>
      <c r="AC9" s="212">
        <v>506438</v>
      </c>
      <c r="AD9" s="212"/>
      <c r="AE9" s="212"/>
      <c r="AF9" s="212"/>
      <c r="AG9" s="212"/>
      <c r="AH9" s="212"/>
    </row>
    <row r="10" spans="1:34" ht="17.100000000000001" customHeight="1">
      <c r="A10" s="245"/>
      <c r="B10" s="245"/>
      <c r="C10" s="245"/>
      <c r="D10" s="245"/>
      <c r="E10" s="245"/>
      <c r="F10" s="245"/>
      <c r="H10" s="40"/>
      <c r="I10" s="94"/>
      <c r="J10" s="217" t="s">
        <v>112</v>
      </c>
      <c r="K10" s="217"/>
      <c r="L10" s="217"/>
      <c r="M10" s="217"/>
      <c r="N10" s="217"/>
      <c r="O10" s="217"/>
      <c r="P10" s="218"/>
      <c r="Q10" s="212" t="s">
        <v>224</v>
      </c>
      <c r="R10" s="212"/>
      <c r="S10" s="212"/>
      <c r="T10" s="212"/>
      <c r="U10" s="212"/>
      <c r="V10" s="212"/>
      <c r="W10" s="212">
        <v>41000</v>
      </c>
      <c r="X10" s="212"/>
      <c r="Y10" s="212"/>
      <c r="Z10" s="212"/>
      <c r="AA10" s="212"/>
      <c r="AB10" s="212"/>
      <c r="AC10" s="212">
        <v>135600</v>
      </c>
      <c r="AD10" s="212"/>
      <c r="AE10" s="212"/>
      <c r="AF10" s="212"/>
      <c r="AG10" s="212"/>
      <c r="AH10" s="212"/>
    </row>
    <row r="11" spans="1:34" ht="17.100000000000001" customHeight="1">
      <c r="A11" s="245"/>
      <c r="B11" s="245"/>
      <c r="C11" s="245"/>
      <c r="D11" s="245"/>
      <c r="E11" s="245"/>
      <c r="F11" s="245"/>
      <c r="H11" s="40"/>
      <c r="I11" s="94"/>
      <c r="J11" s="217" t="s">
        <v>113</v>
      </c>
      <c r="K11" s="217"/>
      <c r="L11" s="217"/>
      <c r="M11" s="217"/>
      <c r="N11" s="217"/>
      <c r="O11" s="217"/>
      <c r="P11" s="218"/>
      <c r="Q11" s="212" t="s">
        <v>224</v>
      </c>
      <c r="R11" s="212"/>
      <c r="S11" s="212"/>
      <c r="T11" s="212"/>
      <c r="U11" s="212"/>
      <c r="V11" s="212"/>
      <c r="W11" s="212" t="s">
        <v>224</v>
      </c>
      <c r="X11" s="212"/>
      <c r="Y11" s="212"/>
      <c r="Z11" s="212"/>
      <c r="AA11" s="212"/>
      <c r="AB11" s="212"/>
      <c r="AC11" s="212" t="s">
        <v>224</v>
      </c>
      <c r="AD11" s="212"/>
      <c r="AE11" s="212"/>
      <c r="AF11" s="212"/>
      <c r="AG11" s="212"/>
      <c r="AH11" s="212"/>
    </row>
    <row r="12" spans="1:34" ht="17.100000000000001" customHeight="1">
      <c r="A12" s="245"/>
      <c r="B12" s="245"/>
      <c r="C12" s="245"/>
      <c r="D12" s="245"/>
      <c r="E12" s="245"/>
      <c r="F12" s="245"/>
      <c r="H12" s="40"/>
      <c r="I12" s="94"/>
      <c r="J12" s="217" t="s">
        <v>204</v>
      </c>
      <c r="K12" s="217"/>
      <c r="L12" s="217"/>
      <c r="M12" s="217"/>
      <c r="N12" s="217"/>
      <c r="O12" s="217"/>
      <c r="P12" s="218"/>
      <c r="Q12" s="212">
        <v>353459</v>
      </c>
      <c r="R12" s="212"/>
      <c r="S12" s="212"/>
      <c r="T12" s="212"/>
      <c r="U12" s="212"/>
      <c r="V12" s="212"/>
      <c r="W12" s="212">
        <v>311631</v>
      </c>
      <c r="X12" s="212"/>
      <c r="Y12" s="212"/>
      <c r="Z12" s="212"/>
      <c r="AA12" s="212"/>
      <c r="AB12" s="212"/>
      <c r="AC12" s="212">
        <v>271937</v>
      </c>
      <c r="AD12" s="212"/>
      <c r="AE12" s="212"/>
      <c r="AF12" s="212"/>
      <c r="AG12" s="212"/>
      <c r="AH12" s="212"/>
    </row>
    <row r="13" spans="1:34" ht="17.100000000000001" customHeight="1">
      <c r="A13" s="245"/>
      <c r="B13" s="245"/>
      <c r="C13" s="245"/>
      <c r="D13" s="245"/>
      <c r="E13" s="245"/>
      <c r="F13" s="245"/>
      <c r="H13" s="40"/>
      <c r="I13" s="94"/>
      <c r="J13" s="217" t="s">
        <v>114</v>
      </c>
      <c r="K13" s="217"/>
      <c r="L13" s="217"/>
      <c r="M13" s="217"/>
      <c r="N13" s="217"/>
      <c r="O13" s="217"/>
      <c r="P13" s="218"/>
      <c r="Q13" s="212">
        <v>6611</v>
      </c>
      <c r="R13" s="212"/>
      <c r="S13" s="212"/>
      <c r="T13" s="212"/>
      <c r="U13" s="212"/>
      <c r="V13" s="212"/>
      <c r="W13" s="212">
        <v>5290</v>
      </c>
      <c r="X13" s="212"/>
      <c r="Y13" s="212"/>
      <c r="Z13" s="212"/>
      <c r="AA13" s="212"/>
      <c r="AB13" s="212"/>
      <c r="AC13" s="212">
        <v>35467</v>
      </c>
      <c r="AD13" s="212"/>
      <c r="AE13" s="212"/>
      <c r="AF13" s="212"/>
      <c r="AG13" s="212"/>
      <c r="AH13" s="212"/>
    </row>
    <row r="14" spans="1:34" ht="17.100000000000001" customHeight="1">
      <c r="A14" s="245"/>
      <c r="B14" s="245"/>
      <c r="C14" s="245"/>
      <c r="D14" s="245"/>
      <c r="E14" s="245"/>
      <c r="F14" s="245"/>
      <c r="H14" s="40"/>
      <c r="I14" s="94"/>
      <c r="J14" s="217" t="s">
        <v>115</v>
      </c>
      <c r="K14" s="217"/>
      <c r="L14" s="217"/>
      <c r="M14" s="217"/>
      <c r="N14" s="217"/>
      <c r="O14" s="217"/>
      <c r="P14" s="218"/>
      <c r="Q14" s="212">
        <v>58524</v>
      </c>
      <c r="R14" s="212"/>
      <c r="S14" s="212"/>
      <c r="T14" s="212"/>
      <c r="U14" s="212"/>
      <c r="V14" s="212"/>
      <c r="W14" s="212">
        <v>60700</v>
      </c>
      <c r="X14" s="212"/>
      <c r="Y14" s="212"/>
      <c r="Z14" s="212"/>
      <c r="AA14" s="212"/>
      <c r="AB14" s="212"/>
      <c r="AC14" s="212">
        <v>89636</v>
      </c>
      <c r="AD14" s="212"/>
      <c r="AE14" s="212"/>
      <c r="AF14" s="212"/>
      <c r="AG14" s="212"/>
      <c r="AH14" s="212"/>
    </row>
    <row r="15" spans="1:34" ht="17.100000000000001" customHeight="1">
      <c r="A15" s="245"/>
      <c r="B15" s="245"/>
      <c r="C15" s="245"/>
      <c r="D15" s="245"/>
      <c r="E15" s="245"/>
      <c r="F15" s="245"/>
      <c r="H15" s="40"/>
      <c r="I15" s="94"/>
      <c r="J15" s="217" t="s">
        <v>116</v>
      </c>
      <c r="K15" s="217"/>
      <c r="L15" s="217"/>
      <c r="M15" s="217"/>
      <c r="N15" s="217"/>
      <c r="O15" s="217"/>
      <c r="P15" s="218"/>
      <c r="Q15" s="212">
        <v>6648834</v>
      </c>
      <c r="R15" s="212"/>
      <c r="S15" s="212"/>
      <c r="T15" s="212"/>
      <c r="U15" s="212"/>
      <c r="V15" s="212"/>
      <c r="W15" s="212">
        <v>6271008</v>
      </c>
      <c r="X15" s="212"/>
      <c r="Y15" s="212"/>
      <c r="Z15" s="212"/>
      <c r="AA15" s="212"/>
      <c r="AB15" s="212"/>
      <c r="AC15" s="212">
        <v>6154120</v>
      </c>
      <c r="AD15" s="212"/>
      <c r="AE15" s="212"/>
      <c r="AF15" s="212"/>
      <c r="AG15" s="212"/>
      <c r="AH15" s="212"/>
    </row>
    <row r="16" spans="1:34" ht="17.100000000000001" customHeight="1">
      <c r="A16" s="245"/>
      <c r="B16" s="245"/>
      <c r="C16" s="245"/>
      <c r="D16" s="245"/>
      <c r="E16" s="245"/>
      <c r="F16" s="245"/>
      <c r="H16" s="40"/>
      <c r="I16" s="94"/>
      <c r="J16" s="217" t="s">
        <v>117</v>
      </c>
      <c r="K16" s="217"/>
      <c r="L16" s="217"/>
      <c r="M16" s="217"/>
      <c r="N16" s="217"/>
      <c r="O16" s="217"/>
      <c r="P16" s="218"/>
      <c r="Q16" s="212">
        <v>1612084</v>
      </c>
      <c r="R16" s="212"/>
      <c r="S16" s="212"/>
      <c r="T16" s="212"/>
      <c r="U16" s="212"/>
      <c r="V16" s="212"/>
      <c r="W16" s="212">
        <v>1523760</v>
      </c>
      <c r="X16" s="212"/>
      <c r="Y16" s="212"/>
      <c r="Z16" s="212"/>
      <c r="AA16" s="212"/>
      <c r="AB16" s="212"/>
      <c r="AC16" s="212">
        <v>1441717</v>
      </c>
      <c r="AD16" s="212"/>
      <c r="AE16" s="212"/>
      <c r="AF16" s="212"/>
      <c r="AG16" s="212"/>
      <c r="AH16" s="212"/>
    </row>
    <row r="17" spans="1:36" ht="17.100000000000001" customHeight="1">
      <c r="A17" s="245"/>
      <c r="B17" s="245"/>
      <c r="C17" s="245"/>
      <c r="D17" s="245"/>
      <c r="E17" s="245"/>
      <c r="F17" s="245"/>
      <c r="H17" s="40"/>
      <c r="I17" s="94"/>
      <c r="J17" s="217" t="s">
        <v>118</v>
      </c>
      <c r="K17" s="217"/>
      <c r="L17" s="217"/>
      <c r="M17" s="217"/>
      <c r="N17" s="217"/>
      <c r="O17" s="217"/>
      <c r="P17" s="218"/>
      <c r="Q17" s="212">
        <v>1088878</v>
      </c>
      <c r="R17" s="212"/>
      <c r="S17" s="212"/>
      <c r="T17" s="212"/>
      <c r="U17" s="212"/>
      <c r="V17" s="212"/>
      <c r="W17" s="212">
        <v>1252138</v>
      </c>
      <c r="X17" s="212"/>
      <c r="Y17" s="212"/>
      <c r="Z17" s="212"/>
      <c r="AA17" s="212"/>
      <c r="AB17" s="212"/>
      <c r="AC17" s="212">
        <v>1277032</v>
      </c>
      <c r="AD17" s="212"/>
      <c r="AE17" s="212"/>
      <c r="AF17" s="212"/>
      <c r="AG17" s="212"/>
      <c r="AH17" s="212"/>
    </row>
    <row r="18" spans="1:36" ht="17.100000000000001" customHeight="1">
      <c r="A18" s="245"/>
      <c r="B18" s="245"/>
      <c r="C18" s="245"/>
      <c r="D18" s="245"/>
      <c r="E18" s="245"/>
      <c r="F18" s="245"/>
      <c r="H18" s="40"/>
      <c r="I18" s="94"/>
      <c r="J18" s="217" t="s">
        <v>119</v>
      </c>
      <c r="K18" s="217"/>
      <c r="L18" s="217"/>
      <c r="M18" s="217"/>
      <c r="N18" s="217"/>
      <c r="O18" s="217"/>
      <c r="P18" s="218"/>
      <c r="Q18" s="212">
        <v>2527733</v>
      </c>
      <c r="R18" s="212"/>
      <c r="S18" s="212"/>
      <c r="T18" s="212"/>
      <c r="U18" s="212"/>
      <c r="V18" s="212"/>
      <c r="W18" s="212">
        <v>4014355</v>
      </c>
      <c r="X18" s="212"/>
      <c r="Y18" s="212"/>
      <c r="Z18" s="212"/>
      <c r="AA18" s="212"/>
      <c r="AB18" s="212"/>
      <c r="AC18" s="212">
        <v>4094515</v>
      </c>
      <c r="AD18" s="212"/>
      <c r="AE18" s="212"/>
      <c r="AF18" s="212"/>
      <c r="AG18" s="212"/>
      <c r="AH18" s="212"/>
    </row>
    <row r="19" spans="1:36" ht="17.100000000000001" customHeight="1">
      <c r="A19" s="245"/>
      <c r="B19" s="245"/>
      <c r="C19" s="245"/>
      <c r="D19" s="245"/>
      <c r="E19" s="245"/>
      <c r="F19" s="245"/>
      <c r="H19" s="40"/>
      <c r="I19" s="94"/>
      <c r="J19" s="217" t="s">
        <v>120</v>
      </c>
      <c r="K19" s="217"/>
      <c r="L19" s="217"/>
      <c r="M19" s="217"/>
      <c r="N19" s="217"/>
      <c r="O19" s="217"/>
      <c r="P19" s="218"/>
      <c r="Q19" s="212">
        <v>5774</v>
      </c>
      <c r="R19" s="212"/>
      <c r="S19" s="212"/>
      <c r="T19" s="212"/>
      <c r="U19" s="212"/>
      <c r="V19" s="212"/>
      <c r="W19" s="212">
        <v>2554</v>
      </c>
      <c r="X19" s="212"/>
      <c r="Y19" s="212"/>
      <c r="Z19" s="212"/>
      <c r="AA19" s="212"/>
      <c r="AB19" s="212"/>
      <c r="AC19" s="212">
        <v>76700</v>
      </c>
      <c r="AD19" s="212"/>
      <c r="AE19" s="212"/>
      <c r="AF19" s="212"/>
      <c r="AG19" s="212"/>
      <c r="AH19" s="212"/>
    </row>
    <row r="20" spans="1:36" ht="17.100000000000001" customHeight="1">
      <c r="A20" s="245"/>
      <c r="B20" s="245"/>
      <c r="C20" s="245"/>
      <c r="D20" s="245"/>
      <c r="E20" s="245"/>
      <c r="F20" s="245"/>
      <c r="H20" s="40"/>
      <c r="I20" s="94"/>
      <c r="J20" s="214" t="s">
        <v>121</v>
      </c>
      <c r="K20" s="214"/>
      <c r="L20" s="214"/>
      <c r="M20" s="214"/>
      <c r="N20" s="214"/>
      <c r="O20" s="214"/>
      <c r="P20" s="215"/>
      <c r="Q20" s="212">
        <v>801553</v>
      </c>
      <c r="R20" s="212"/>
      <c r="S20" s="212"/>
      <c r="T20" s="212"/>
      <c r="U20" s="212"/>
      <c r="V20" s="212"/>
      <c r="W20" s="212">
        <v>687433</v>
      </c>
      <c r="X20" s="212"/>
      <c r="Y20" s="212"/>
      <c r="Z20" s="212"/>
      <c r="AA20" s="212"/>
      <c r="AB20" s="212"/>
      <c r="AC20" s="212">
        <v>571020</v>
      </c>
      <c r="AD20" s="212"/>
      <c r="AE20" s="212"/>
      <c r="AF20" s="212"/>
      <c r="AG20" s="212"/>
      <c r="AH20" s="212"/>
    </row>
    <row r="21" spans="1:36" ht="17.100000000000001" customHeight="1">
      <c r="A21" s="245"/>
      <c r="B21" s="245"/>
      <c r="C21" s="245"/>
      <c r="D21" s="245"/>
      <c r="E21" s="245"/>
      <c r="F21" s="245"/>
      <c r="H21" s="40"/>
      <c r="I21" s="94"/>
      <c r="J21" s="214" t="s">
        <v>122</v>
      </c>
      <c r="K21" s="214"/>
      <c r="L21" s="214"/>
      <c r="M21" s="214"/>
      <c r="N21" s="214"/>
      <c r="O21" s="214"/>
      <c r="P21" s="215"/>
      <c r="Q21" s="212">
        <v>170456</v>
      </c>
      <c r="R21" s="212"/>
      <c r="S21" s="212"/>
      <c r="T21" s="212"/>
      <c r="U21" s="212"/>
      <c r="V21" s="212"/>
      <c r="W21" s="212">
        <v>114764</v>
      </c>
      <c r="X21" s="212"/>
      <c r="Y21" s="212"/>
      <c r="Z21" s="212"/>
      <c r="AA21" s="212"/>
      <c r="AB21" s="212"/>
      <c r="AC21" s="212">
        <v>57954</v>
      </c>
      <c r="AD21" s="212"/>
      <c r="AE21" s="212"/>
      <c r="AF21" s="212"/>
      <c r="AG21" s="212"/>
      <c r="AH21" s="212"/>
      <c r="AI21" s="5"/>
      <c r="AJ21" s="5"/>
    </row>
    <row r="22" spans="1:36" ht="9" customHeight="1">
      <c r="A22" s="245"/>
      <c r="B22" s="245"/>
      <c r="C22" s="245"/>
      <c r="D22" s="245"/>
      <c r="E22" s="245"/>
      <c r="F22" s="245"/>
      <c r="H22" s="40"/>
      <c r="I22" s="94"/>
      <c r="J22" s="217" t="s">
        <v>123</v>
      </c>
      <c r="K22" s="217"/>
      <c r="L22" s="217"/>
      <c r="M22" s="217"/>
      <c r="N22" s="217"/>
      <c r="O22" s="217"/>
      <c r="P22" s="218"/>
      <c r="Q22" s="212">
        <v>17595950</v>
      </c>
      <c r="R22" s="212"/>
      <c r="S22" s="212"/>
      <c r="T22" s="212"/>
      <c r="U22" s="212"/>
      <c r="V22" s="212"/>
      <c r="W22" s="212">
        <v>18467944</v>
      </c>
      <c r="X22" s="212"/>
      <c r="Y22" s="212"/>
      <c r="Z22" s="212"/>
      <c r="AA22" s="212"/>
      <c r="AB22" s="212"/>
      <c r="AC22" s="212">
        <v>18726916</v>
      </c>
      <c r="AD22" s="212"/>
      <c r="AE22" s="212"/>
      <c r="AF22" s="212"/>
      <c r="AG22" s="212"/>
      <c r="AH22" s="212"/>
    </row>
    <row r="23" spans="1:36" ht="8.25" customHeight="1">
      <c r="A23" s="245"/>
      <c r="B23" s="245"/>
      <c r="C23" s="245"/>
      <c r="D23" s="245"/>
      <c r="E23" s="245"/>
      <c r="F23" s="245"/>
      <c r="H23" s="40"/>
      <c r="I23" s="41"/>
      <c r="J23" s="217"/>
      <c r="K23" s="217"/>
      <c r="L23" s="217"/>
      <c r="M23" s="217"/>
      <c r="N23" s="217"/>
      <c r="O23" s="217"/>
      <c r="P23" s="218"/>
      <c r="Q23" s="212"/>
      <c r="R23" s="212"/>
      <c r="S23" s="212"/>
      <c r="T23" s="212"/>
      <c r="U23" s="212"/>
      <c r="V23" s="212"/>
      <c r="W23" s="212"/>
      <c r="X23" s="212"/>
      <c r="Y23" s="212"/>
      <c r="Z23" s="212"/>
      <c r="AA23" s="212"/>
      <c r="AB23" s="212"/>
      <c r="AC23" s="212"/>
      <c r="AD23" s="212"/>
      <c r="AE23" s="212"/>
      <c r="AF23" s="212"/>
      <c r="AG23" s="212"/>
      <c r="AH23" s="212"/>
    </row>
    <row r="24" spans="1:36" ht="9" customHeight="1">
      <c r="A24" s="245"/>
      <c r="B24" s="245"/>
      <c r="C24" s="245"/>
      <c r="D24" s="245"/>
      <c r="E24" s="245"/>
      <c r="F24" s="245"/>
      <c r="H24" s="40"/>
      <c r="I24" s="94"/>
      <c r="J24" s="217" t="s">
        <v>213</v>
      </c>
      <c r="K24" s="217"/>
      <c r="L24" s="217"/>
      <c r="M24" s="217"/>
      <c r="N24" s="217"/>
      <c r="O24" s="217"/>
      <c r="P24" s="218"/>
      <c r="Q24" s="212">
        <v>1261935</v>
      </c>
      <c r="R24" s="212"/>
      <c r="S24" s="212"/>
      <c r="T24" s="212"/>
      <c r="U24" s="212"/>
      <c r="V24" s="212"/>
      <c r="W24" s="212">
        <v>931757</v>
      </c>
      <c r="X24" s="212"/>
      <c r="Y24" s="212"/>
      <c r="Z24" s="212"/>
      <c r="AA24" s="212"/>
      <c r="AB24" s="212"/>
      <c r="AC24" s="212">
        <v>601579</v>
      </c>
      <c r="AD24" s="212"/>
      <c r="AE24" s="212"/>
      <c r="AF24" s="212"/>
      <c r="AG24" s="212"/>
      <c r="AH24" s="212"/>
    </row>
    <row r="25" spans="1:36" ht="9" customHeight="1">
      <c r="A25" s="245"/>
      <c r="B25" s="245"/>
      <c r="C25" s="245"/>
      <c r="D25" s="245"/>
      <c r="E25" s="245"/>
      <c r="F25" s="245"/>
      <c r="H25" s="40"/>
      <c r="I25" s="94"/>
      <c r="J25" s="217"/>
      <c r="K25" s="217"/>
      <c r="L25" s="217"/>
      <c r="M25" s="217"/>
      <c r="N25" s="217"/>
      <c r="O25" s="217"/>
      <c r="P25" s="218"/>
      <c r="Q25" s="212"/>
      <c r="R25" s="212"/>
      <c r="S25" s="212"/>
      <c r="T25" s="212"/>
      <c r="U25" s="212"/>
      <c r="V25" s="212"/>
      <c r="W25" s="212"/>
      <c r="X25" s="212"/>
      <c r="Y25" s="212"/>
      <c r="Z25" s="212"/>
      <c r="AA25" s="212"/>
      <c r="AB25" s="212"/>
      <c r="AC25" s="212"/>
      <c r="AD25" s="212"/>
      <c r="AE25" s="212"/>
      <c r="AF25" s="212"/>
      <c r="AG25" s="212"/>
      <c r="AH25" s="212"/>
    </row>
    <row r="26" spans="1:36" ht="9" customHeight="1">
      <c r="A26" s="245"/>
      <c r="B26" s="245"/>
      <c r="C26" s="245"/>
      <c r="D26" s="245"/>
      <c r="E26" s="245"/>
      <c r="F26" s="245"/>
      <c r="H26" s="42"/>
      <c r="I26" s="94"/>
      <c r="J26" s="217" t="s">
        <v>214</v>
      </c>
      <c r="K26" s="217"/>
      <c r="L26" s="217"/>
      <c r="M26" s="217"/>
      <c r="N26" s="217"/>
      <c r="O26" s="217"/>
      <c r="P26" s="218"/>
      <c r="Q26" s="212">
        <v>13008</v>
      </c>
      <c r="R26" s="216"/>
      <c r="S26" s="216"/>
      <c r="T26" s="216"/>
      <c r="U26" s="216"/>
      <c r="V26" s="216"/>
      <c r="W26" s="212">
        <v>8676</v>
      </c>
      <c r="X26" s="216"/>
      <c r="Y26" s="216"/>
      <c r="Z26" s="216"/>
      <c r="AA26" s="216"/>
      <c r="AB26" s="216"/>
      <c r="AC26" s="212">
        <v>4344</v>
      </c>
      <c r="AD26" s="216"/>
      <c r="AE26" s="216"/>
      <c r="AF26" s="216"/>
      <c r="AG26" s="216"/>
      <c r="AH26" s="216"/>
    </row>
    <row r="27" spans="1:36" ht="9" customHeight="1">
      <c r="H27" s="94"/>
      <c r="I27" s="41"/>
      <c r="J27" s="217"/>
      <c r="K27" s="217"/>
      <c r="L27" s="217"/>
      <c r="M27" s="217"/>
      <c r="N27" s="217"/>
      <c r="O27" s="217"/>
      <c r="P27" s="218"/>
      <c r="Q27" s="216"/>
      <c r="R27" s="216"/>
      <c r="S27" s="216"/>
      <c r="T27" s="216"/>
      <c r="U27" s="216"/>
      <c r="V27" s="216"/>
      <c r="W27" s="216"/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</row>
    <row r="28" spans="1:36" ht="16.5" customHeight="1">
      <c r="H28" s="94"/>
      <c r="I28" s="94"/>
      <c r="J28" s="94"/>
      <c r="K28" s="94"/>
      <c r="L28" s="94"/>
      <c r="M28" s="94"/>
      <c r="N28" s="94"/>
      <c r="O28" s="94"/>
      <c r="P28" s="73"/>
      <c r="Q28" s="212"/>
      <c r="R28" s="212"/>
      <c r="S28" s="212"/>
      <c r="T28" s="212"/>
      <c r="U28" s="212"/>
      <c r="V28" s="212"/>
      <c r="W28" s="212"/>
      <c r="X28" s="212"/>
      <c r="Y28" s="212"/>
      <c r="Z28" s="212"/>
      <c r="AA28" s="212"/>
      <c r="AB28" s="212"/>
      <c r="AC28" s="212"/>
      <c r="AD28" s="212"/>
      <c r="AE28" s="212"/>
      <c r="AF28" s="212"/>
      <c r="AG28" s="212"/>
      <c r="AH28" s="212"/>
    </row>
    <row r="29" spans="1:36" ht="9" customHeight="1">
      <c r="H29" s="94"/>
      <c r="I29" s="231" t="s">
        <v>3</v>
      </c>
      <c r="J29" s="231"/>
      <c r="K29" s="231"/>
      <c r="L29" s="231"/>
      <c r="M29" s="231"/>
      <c r="N29" s="231"/>
      <c r="O29" s="231"/>
      <c r="P29" s="39"/>
      <c r="Q29" s="213">
        <f>SUM(Q31:V31)</f>
        <v>10670288</v>
      </c>
      <c r="R29" s="213"/>
      <c r="S29" s="213"/>
      <c r="T29" s="213"/>
      <c r="U29" s="213"/>
      <c r="V29" s="213"/>
      <c r="W29" s="213">
        <f>W31</f>
        <v>10429573</v>
      </c>
      <c r="X29" s="213"/>
      <c r="Y29" s="213"/>
      <c r="Z29" s="213"/>
      <c r="AA29" s="213"/>
      <c r="AB29" s="213"/>
      <c r="AC29" s="213">
        <v>10166334</v>
      </c>
      <c r="AD29" s="213"/>
      <c r="AE29" s="213"/>
      <c r="AF29" s="213"/>
      <c r="AG29" s="213"/>
      <c r="AH29" s="213"/>
    </row>
    <row r="30" spans="1:36" ht="9" customHeight="1">
      <c r="A30" s="245" t="s">
        <v>124</v>
      </c>
      <c r="B30" s="245"/>
      <c r="C30" s="245"/>
      <c r="D30" s="245"/>
      <c r="E30" s="245"/>
      <c r="F30" s="245"/>
      <c r="H30" s="98"/>
      <c r="I30" s="231"/>
      <c r="J30" s="231"/>
      <c r="K30" s="231"/>
      <c r="L30" s="231"/>
      <c r="M30" s="231"/>
      <c r="N30" s="231"/>
      <c r="O30" s="231"/>
      <c r="P30" s="39"/>
      <c r="Q30" s="213"/>
      <c r="R30" s="213"/>
      <c r="S30" s="213"/>
      <c r="T30" s="213"/>
      <c r="U30" s="213"/>
      <c r="V30" s="213"/>
      <c r="W30" s="213"/>
      <c r="X30" s="213"/>
      <c r="Y30" s="213"/>
      <c r="Z30" s="213"/>
      <c r="AA30" s="213"/>
      <c r="AB30" s="213"/>
      <c r="AC30" s="213"/>
      <c r="AD30" s="213"/>
      <c r="AE30" s="213"/>
      <c r="AF30" s="213"/>
      <c r="AG30" s="213"/>
      <c r="AH30" s="213"/>
    </row>
    <row r="31" spans="1:36" ht="18" customHeight="1">
      <c r="A31" s="245"/>
      <c r="B31" s="245"/>
      <c r="C31" s="245"/>
      <c r="D31" s="245"/>
      <c r="E31" s="245"/>
      <c r="F31" s="245"/>
      <c r="H31" s="42"/>
      <c r="I31" s="94"/>
      <c r="J31" s="214" t="s">
        <v>125</v>
      </c>
      <c r="K31" s="214"/>
      <c r="L31" s="214"/>
      <c r="M31" s="214"/>
      <c r="N31" s="214"/>
      <c r="O31" s="214"/>
      <c r="P31" s="215"/>
      <c r="Q31" s="212">
        <v>10670288</v>
      </c>
      <c r="R31" s="212"/>
      <c r="S31" s="212"/>
      <c r="T31" s="212"/>
      <c r="U31" s="212"/>
      <c r="V31" s="212"/>
      <c r="W31" s="212">
        <v>10429573</v>
      </c>
      <c r="X31" s="212"/>
      <c r="Y31" s="212"/>
      <c r="Z31" s="212"/>
      <c r="AA31" s="212"/>
      <c r="AB31" s="212"/>
      <c r="AC31" s="212">
        <v>10166334</v>
      </c>
      <c r="AD31" s="212"/>
      <c r="AE31" s="212"/>
      <c r="AF31" s="212"/>
      <c r="AG31" s="212"/>
      <c r="AH31" s="212"/>
    </row>
    <row r="32" spans="1:36" ht="17.100000000000001" customHeight="1">
      <c r="H32" s="94"/>
      <c r="I32" s="94"/>
      <c r="J32" s="94"/>
      <c r="K32" s="94"/>
      <c r="L32" s="94"/>
      <c r="M32" s="94"/>
      <c r="N32" s="94"/>
      <c r="O32" s="94"/>
      <c r="P32" s="73"/>
      <c r="Q32" s="212"/>
      <c r="R32" s="212"/>
      <c r="S32" s="212"/>
      <c r="T32" s="212"/>
      <c r="U32" s="212"/>
      <c r="V32" s="212"/>
      <c r="W32" s="212"/>
      <c r="X32" s="212"/>
      <c r="Y32" s="212"/>
      <c r="Z32" s="212"/>
      <c r="AA32" s="212"/>
      <c r="AB32" s="212"/>
      <c r="AC32" s="94"/>
      <c r="AD32" s="94"/>
      <c r="AE32" s="94"/>
      <c r="AF32" s="94"/>
      <c r="AG32" s="94"/>
      <c r="AH32" s="94"/>
    </row>
    <row r="33" spans="1:34" ht="9" customHeight="1">
      <c r="A33" s="94"/>
      <c r="B33" s="94"/>
      <c r="C33" s="94"/>
      <c r="D33" s="94"/>
      <c r="E33" s="94"/>
      <c r="F33" s="94"/>
      <c r="G33" s="94"/>
      <c r="H33" s="94"/>
      <c r="I33" s="231" t="s">
        <v>3</v>
      </c>
      <c r="J33" s="231"/>
      <c r="K33" s="231"/>
      <c r="L33" s="231"/>
      <c r="M33" s="231"/>
      <c r="N33" s="231"/>
      <c r="O33" s="231"/>
      <c r="P33" s="39"/>
      <c r="Q33" s="213">
        <v>4622149</v>
      </c>
      <c r="R33" s="213"/>
      <c r="S33" s="213"/>
      <c r="T33" s="213"/>
      <c r="U33" s="213"/>
      <c r="V33" s="213"/>
      <c r="W33" s="213">
        <v>4381934</v>
      </c>
      <c r="X33" s="213"/>
      <c r="Y33" s="213"/>
      <c r="Z33" s="213"/>
      <c r="AA33" s="213"/>
      <c r="AB33" s="213"/>
      <c r="AC33" s="213">
        <f>SUM(AC35)</f>
        <v>4178515</v>
      </c>
      <c r="AD33" s="213"/>
      <c r="AE33" s="213"/>
      <c r="AF33" s="213"/>
      <c r="AG33" s="213"/>
      <c r="AH33" s="213"/>
    </row>
    <row r="34" spans="1:34" ht="9" customHeight="1">
      <c r="A34" s="244" t="s">
        <v>201</v>
      </c>
      <c r="B34" s="244"/>
      <c r="C34" s="244"/>
      <c r="D34" s="244"/>
      <c r="E34" s="244"/>
      <c r="F34" s="244"/>
      <c r="G34" s="94"/>
      <c r="H34" s="98"/>
      <c r="I34" s="231"/>
      <c r="J34" s="231"/>
      <c r="K34" s="231"/>
      <c r="L34" s="231"/>
      <c r="M34" s="231"/>
      <c r="N34" s="231"/>
      <c r="O34" s="231"/>
      <c r="P34" s="39"/>
      <c r="Q34" s="213"/>
      <c r="R34" s="213"/>
      <c r="S34" s="213"/>
      <c r="T34" s="213"/>
      <c r="U34" s="213"/>
      <c r="V34" s="213"/>
      <c r="W34" s="213"/>
      <c r="X34" s="213"/>
      <c r="Y34" s="213"/>
      <c r="Z34" s="213"/>
      <c r="AA34" s="213"/>
      <c r="AB34" s="213"/>
      <c r="AC34" s="213"/>
      <c r="AD34" s="213"/>
      <c r="AE34" s="213"/>
      <c r="AF34" s="213"/>
      <c r="AG34" s="213"/>
      <c r="AH34" s="213"/>
    </row>
    <row r="35" spans="1:34" ht="9" customHeight="1">
      <c r="A35" s="244"/>
      <c r="B35" s="244"/>
      <c r="C35" s="244"/>
      <c r="D35" s="244"/>
      <c r="E35" s="244"/>
      <c r="F35" s="244"/>
      <c r="G35" s="94"/>
      <c r="H35" s="42"/>
      <c r="I35" s="94"/>
      <c r="J35" s="217" t="s">
        <v>12</v>
      </c>
      <c r="K35" s="217"/>
      <c r="L35" s="217"/>
      <c r="M35" s="217"/>
      <c r="N35" s="217"/>
      <c r="O35" s="217"/>
      <c r="P35" s="218"/>
      <c r="Q35" s="212">
        <v>4622149</v>
      </c>
      <c r="R35" s="212"/>
      <c r="S35" s="212"/>
      <c r="T35" s="212"/>
      <c r="U35" s="212"/>
      <c r="V35" s="212"/>
      <c r="W35" s="212">
        <v>4381934</v>
      </c>
      <c r="X35" s="212"/>
      <c r="Y35" s="212"/>
      <c r="Z35" s="212"/>
      <c r="AA35" s="212"/>
      <c r="AB35" s="212"/>
      <c r="AC35" s="212">
        <v>4178515</v>
      </c>
      <c r="AD35" s="212"/>
      <c r="AE35" s="212"/>
      <c r="AF35" s="212"/>
      <c r="AG35" s="212"/>
      <c r="AH35" s="212"/>
    </row>
    <row r="36" spans="1:34" ht="9" customHeight="1">
      <c r="A36" s="94"/>
      <c r="B36" s="94"/>
      <c r="C36" s="94"/>
      <c r="D36" s="94"/>
      <c r="E36" s="94"/>
      <c r="F36" s="94"/>
      <c r="G36" s="94"/>
      <c r="H36" s="94"/>
      <c r="I36" s="41"/>
      <c r="J36" s="217"/>
      <c r="K36" s="217"/>
      <c r="L36" s="217"/>
      <c r="M36" s="217"/>
      <c r="N36" s="217"/>
      <c r="O36" s="217"/>
      <c r="P36" s="218"/>
      <c r="Q36" s="212"/>
      <c r="R36" s="212"/>
      <c r="S36" s="212"/>
      <c r="T36" s="212"/>
      <c r="U36" s="212"/>
      <c r="V36" s="212"/>
      <c r="W36" s="212"/>
      <c r="X36" s="212"/>
      <c r="Y36" s="212"/>
      <c r="Z36" s="212"/>
      <c r="AA36" s="212"/>
      <c r="AB36" s="212"/>
      <c r="AC36" s="212"/>
      <c r="AD36" s="212"/>
      <c r="AE36" s="212"/>
      <c r="AF36" s="212"/>
      <c r="AG36" s="212"/>
      <c r="AH36" s="212"/>
    </row>
    <row r="37" spans="1:34" s="94" customFormat="1" ht="9" customHeight="1" thickBot="1">
      <c r="A37" s="95"/>
      <c r="B37" s="95"/>
      <c r="C37" s="95"/>
      <c r="D37" s="95"/>
      <c r="E37" s="95"/>
      <c r="F37" s="95"/>
      <c r="G37" s="95"/>
      <c r="H37" s="95"/>
      <c r="I37" s="27"/>
      <c r="J37" s="43"/>
      <c r="K37" s="43"/>
      <c r="L37" s="43"/>
      <c r="M37" s="43"/>
      <c r="N37" s="43"/>
      <c r="O37" s="43"/>
      <c r="P37" s="44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</row>
    <row r="38" spans="1:34" ht="17.100000000000001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R38" s="67"/>
      <c r="S38" s="67"/>
      <c r="T38" s="67"/>
      <c r="U38" s="67"/>
      <c r="V38" s="67"/>
      <c r="W38" s="94"/>
      <c r="X38" s="94"/>
      <c r="Y38" s="94"/>
      <c r="Z38" s="94"/>
      <c r="AA38" s="94"/>
      <c r="AB38" s="216" t="s">
        <v>327</v>
      </c>
      <c r="AC38" s="216"/>
      <c r="AD38" s="216"/>
      <c r="AE38" s="216"/>
      <c r="AF38" s="216"/>
      <c r="AG38" s="216"/>
      <c r="AH38" s="216"/>
    </row>
    <row r="39" spans="1:34" ht="17.100000000000001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03"/>
      <c r="R39" s="103"/>
      <c r="S39" s="103"/>
      <c r="T39" s="103"/>
      <c r="U39" s="103"/>
      <c r="V39" s="103"/>
      <c r="W39" s="103"/>
      <c r="X39" s="103"/>
      <c r="AB39" s="216" t="s">
        <v>328</v>
      </c>
      <c r="AC39" s="216"/>
      <c r="AD39" s="216"/>
      <c r="AE39" s="216"/>
      <c r="AF39" s="216"/>
      <c r="AG39" s="216"/>
      <c r="AH39" s="216"/>
    </row>
    <row r="40" spans="1:34" ht="17.100000000000001" customHeight="1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1:34" ht="17.100000000000001" customHeight="1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1:34" ht="17.100000000000001" customHeight="1">
      <c r="A42" s="241" t="s">
        <v>231</v>
      </c>
      <c r="B42" s="241"/>
      <c r="C42" s="241"/>
      <c r="D42" s="241"/>
      <c r="E42" s="241"/>
      <c r="F42" s="241"/>
      <c r="G42" s="241"/>
      <c r="H42" s="241"/>
      <c r="I42" s="241"/>
      <c r="J42" s="241"/>
      <c r="K42" s="241"/>
      <c r="L42" s="241"/>
      <c r="M42" s="241"/>
      <c r="N42" s="241"/>
      <c r="O42" s="241"/>
      <c r="P42" s="241"/>
      <c r="Q42" s="241"/>
      <c r="R42" s="241"/>
      <c r="S42" s="241"/>
      <c r="T42" s="241"/>
      <c r="U42" s="241"/>
      <c r="V42" s="241"/>
      <c r="W42" s="241"/>
      <c r="X42" s="241"/>
      <c r="Y42" s="241"/>
      <c r="Z42" s="241"/>
      <c r="AA42" s="241"/>
      <c r="AB42" s="241"/>
      <c r="AC42" s="241"/>
      <c r="AD42" s="241"/>
      <c r="AE42" s="241"/>
      <c r="AF42" s="241"/>
      <c r="AG42" s="241"/>
      <c r="AH42" s="241"/>
    </row>
    <row r="43" spans="1:34" ht="17.100000000000001" customHeight="1" thickBot="1">
      <c r="A43" s="221" t="s">
        <v>23</v>
      </c>
      <c r="B43" s="221"/>
      <c r="C43" s="221"/>
      <c r="D43" s="221"/>
      <c r="E43" s="221"/>
      <c r="F43" s="221"/>
    </row>
    <row r="44" spans="1:34" ht="17.100000000000001" customHeight="1">
      <c r="A44" s="246" t="s">
        <v>232</v>
      </c>
      <c r="B44" s="246"/>
      <c r="C44" s="246"/>
      <c r="D44" s="246"/>
      <c r="E44" s="246"/>
      <c r="F44" s="246"/>
      <c r="G44" s="246"/>
      <c r="H44" s="232"/>
      <c r="I44" s="233" t="s">
        <v>24</v>
      </c>
      <c r="J44" s="246"/>
      <c r="K44" s="246"/>
      <c r="L44" s="246"/>
      <c r="M44" s="246"/>
      <c r="N44" s="232"/>
      <c r="O44" s="233" t="s">
        <v>25</v>
      </c>
      <c r="P44" s="246"/>
      <c r="Q44" s="246"/>
      <c r="R44" s="246"/>
      <c r="S44" s="246"/>
      <c r="T44" s="246"/>
      <c r="U44" s="232"/>
      <c r="V44" s="233" t="s">
        <v>26</v>
      </c>
      <c r="W44" s="246"/>
      <c r="X44" s="246"/>
      <c r="Y44" s="246"/>
      <c r="Z44" s="246"/>
      <c r="AA44" s="246"/>
      <c r="AB44" s="232"/>
      <c r="AC44" s="233" t="s">
        <v>27</v>
      </c>
      <c r="AD44" s="246"/>
      <c r="AE44" s="246"/>
      <c r="AF44" s="246"/>
      <c r="AG44" s="246"/>
      <c r="AH44" s="246"/>
    </row>
    <row r="45" spans="1:34" ht="17.100000000000001" customHeight="1">
      <c r="A45" s="244" t="s">
        <v>28</v>
      </c>
      <c r="B45" s="244"/>
      <c r="C45" s="244"/>
      <c r="D45" s="46" t="s">
        <v>233</v>
      </c>
      <c r="E45" s="47" t="s">
        <v>234</v>
      </c>
      <c r="F45" s="224" t="s">
        <v>202</v>
      </c>
      <c r="G45" s="224"/>
      <c r="H45" s="224"/>
      <c r="I45" s="239">
        <v>52</v>
      </c>
      <c r="J45" s="240"/>
      <c r="K45" s="240"/>
      <c r="L45" s="240"/>
      <c r="M45" s="240"/>
      <c r="N45" s="240"/>
      <c r="O45" s="237">
        <v>69342</v>
      </c>
      <c r="P45" s="237"/>
      <c r="Q45" s="237"/>
      <c r="R45" s="237"/>
      <c r="S45" s="237"/>
      <c r="T45" s="237"/>
      <c r="U45" s="237"/>
      <c r="V45" s="238">
        <v>12029161</v>
      </c>
      <c r="W45" s="238"/>
      <c r="X45" s="238"/>
      <c r="Y45" s="238"/>
      <c r="Z45" s="238"/>
      <c r="AA45" s="238"/>
      <c r="AB45" s="238"/>
      <c r="AC45" s="237">
        <v>12029161</v>
      </c>
      <c r="AD45" s="237"/>
      <c r="AE45" s="237"/>
      <c r="AF45" s="237"/>
      <c r="AG45" s="237"/>
      <c r="AH45" s="237"/>
    </row>
    <row r="46" spans="1:34" s="70" customFormat="1" ht="17.100000000000001" customHeight="1">
      <c r="A46" s="231"/>
      <c r="B46" s="231"/>
      <c r="C46" s="231"/>
      <c r="D46" s="46" t="s">
        <v>233</v>
      </c>
      <c r="E46" s="47" t="s">
        <v>235</v>
      </c>
      <c r="F46" s="94"/>
      <c r="G46" s="94"/>
      <c r="H46" s="94"/>
      <c r="I46" s="239">
        <v>51</v>
      </c>
      <c r="J46" s="240"/>
      <c r="K46" s="240"/>
      <c r="L46" s="240"/>
      <c r="M46" s="240"/>
      <c r="N46" s="240"/>
      <c r="O46" s="237">
        <v>73019</v>
      </c>
      <c r="P46" s="237"/>
      <c r="Q46" s="237"/>
      <c r="R46" s="237"/>
      <c r="S46" s="237"/>
      <c r="T46" s="237"/>
      <c r="U46" s="237"/>
      <c r="V46" s="237">
        <v>14637620</v>
      </c>
      <c r="W46" s="237"/>
      <c r="X46" s="237"/>
      <c r="Y46" s="237"/>
      <c r="Z46" s="237"/>
      <c r="AA46" s="237"/>
      <c r="AB46" s="237"/>
      <c r="AC46" s="237">
        <v>14637620</v>
      </c>
      <c r="AD46" s="237"/>
      <c r="AE46" s="237"/>
      <c r="AF46" s="237"/>
      <c r="AG46" s="237"/>
      <c r="AH46" s="237"/>
    </row>
    <row r="47" spans="1:34" ht="17.100000000000001" customHeight="1">
      <c r="A47" s="231"/>
      <c r="B47" s="231"/>
      <c r="C47" s="231"/>
      <c r="D47" s="68" t="s">
        <v>233</v>
      </c>
      <c r="E47" s="69" t="s">
        <v>236</v>
      </c>
      <c r="I47" s="247">
        <v>46</v>
      </c>
      <c r="J47" s="248"/>
      <c r="K47" s="248"/>
      <c r="L47" s="248"/>
      <c r="M47" s="248"/>
      <c r="N47" s="248"/>
      <c r="O47" s="249">
        <f>SUM(O49:U60)</f>
        <v>61755</v>
      </c>
      <c r="P47" s="249"/>
      <c r="Q47" s="249"/>
      <c r="R47" s="249"/>
      <c r="S47" s="249"/>
      <c r="T47" s="249"/>
      <c r="U47" s="249"/>
      <c r="V47" s="249">
        <f>SUM(V49:AB60)</f>
        <v>11470460</v>
      </c>
      <c r="W47" s="249"/>
      <c r="X47" s="249"/>
      <c r="Y47" s="249"/>
      <c r="Z47" s="249"/>
      <c r="AA47" s="249"/>
      <c r="AB47" s="249"/>
      <c r="AC47" s="249">
        <f>V47</f>
        <v>11470460</v>
      </c>
      <c r="AD47" s="249"/>
      <c r="AE47" s="249"/>
      <c r="AF47" s="249"/>
      <c r="AG47" s="249"/>
      <c r="AH47" s="249"/>
    </row>
    <row r="48" spans="1:34" ht="17.100000000000001" customHeight="1">
      <c r="A48" s="94"/>
      <c r="B48" s="94"/>
      <c r="C48" s="94"/>
      <c r="D48" s="94"/>
      <c r="E48" s="94"/>
      <c r="F48" s="94"/>
      <c r="G48" s="94"/>
      <c r="H48" s="94"/>
      <c r="I48" s="77"/>
      <c r="J48" s="78"/>
      <c r="K48" s="78"/>
      <c r="L48" s="78"/>
      <c r="M48" s="78"/>
      <c r="N48" s="78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</row>
    <row r="49" spans="1:34" ht="17.100000000000001" customHeight="1">
      <c r="A49" s="224" t="s">
        <v>229</v>
      </c>
      <c r="B49" s="224"/>
      <c r="C49" s="224"/>
      <c r="D49" s="46"/>
      <c r="E49" s="47" t="s">
        <v>237</v>
      </c>
      <c r="F49" s="94" t="s">
        <v>32</v>
      </c>
      <c r="G49" s="224"/>
      <c r="H49" s="224"/>
      <c r="I49" s="239">
        <v>3</v>
      </c>
      <c r="J49" s="240"/>
      <c r="K49" s="240"/>
      <c r="L49" s="240"/>
      <c r="M49" s="240"/>
      <c r="N49" s="240"/>
      <c r="O49" s="237">
        <v>3398</v>
      </c>
      <c r="P49" s="237"/>
      <c r="Q49" s="237"/>
      <c r="R49" s="237"/>
      <c r="S49" s="237"/>
      <c r="T49" s="237"/>
      <c r="U49" s="237"/>
      <c r="V49" s="238">
        <v>144354</v>
      </c>
      <c r="W49" s="238"/>
      <c r="X49" s="238"/>
      <c r="Y49" s="238"/>
      <c r="Z49" s="238"/>
      <c r="AA49" s="238"/>
      <c r="AB49" s="238"/>
      <c r="AC49" s="237">
        <f>V49</f>
        <v>144354</v>
      </c>
      <c r="AD49" s="237"/>
      <c r="AE49" s="237"/>
      <c r="AF49" s="237"/>
      <c r="AG49" s="237"/>
      <c r="AH49" s="237"/>
    </row>
    <row r="50" spans="1:34" ht="17.100000000000001" customHeight="1">
      <c r="A50" s="94"/>
      <c r="B50" s="94"/>
      <c r="C50" s="94"/>
      <c r="D50" s="46"/>
      <c r="E50" s="47" t="s">
        <v>33</v>
      </c>
      <c r="F50" s="94"/>
      <c r="G50" s="224"/>
      <c r="H50" s="224"/>
      <c r="I50" s="239">
        <v>6</v>
      </c>
      <c r="J50" s="240"/>
      <c r="K50" s="240"/>
      <c r="L50" s="240"/>
      <c r="M50" s="240"/>
      <c r="N50" s="240"/>
      <c r="O50" s="237">
        <v>6952</v>
      </c>
      <c r="P50" s="237"/>
      <c r="Q50" s="237"/>
      <c r="R50" s="237"/>
      <c r="S50" s="237"/>
      <c r="T50" s="237"/>
      <c r="U50" s="237"/>
      <c r="V50" s="238">
        <v>1321563</v>
      </c>
      <c r="W50" s="238"/>
      <c r="X50" s="238"/>
      <c r="Y50" s="238"/>
      <c r="Z50" s="238"/>
      <c r="AA50" s="238"/>
      <c r="AB50" s="238"/>
      <c r="AC50" s="237">
        <f t="shared" ref="AC50:AC60" si="0">V50</f>
        <v>1321563</v>
      </c>
      <c r="AD50" s="237"/>
      <c r="AE50" s="237"/>
      <c r="AF50" s="237"/>
      <c r="AG50" s="237"/>
      <c r="AH50" s="237"/>
    </row>
    <row r="51" spans="1:34" ht="17.100000000000001" customHeight="1">
      <c r="A51" s="94"/>
      <c r="B51" s="94"/>
      <c r="C51" s="94"/>
      <c r="D51" s="46"/>
      <c r="E51" s="47" t="s">
        <v>34</v>
      </c>
      <c r="F51" s="216" t="s">
        <v>238</v>
      </c>
      <c r="G51" s="216"/>
      <c r="H51" s="216"/>
      <c r="I51" s="239">
        <v>7</v>
      </c>
      <c r="J51" s="240"/>
      <c r="K51" s="240"/>
      <c r="L51" s="240"/>
      <c r="M51" s="240"/>
      <c r="N51" s="240"/>
      <c r="O51" s="237">
        <v>13490</v>
      </c>
      <c r="P51" s="237"/>
      <c r="Q51" s="237"/>
      <c r="R51" s="237"/>
      <c r="S51" s="237"/>
      <c r="T51" s="237"/>
      <c r="U51" s="237"/>
      <c r="V51" s="238">
        <v>6166665</v>
      </c>
      <c r="W51" s="238"/>
      <c r="X51" s="238"/>
      <c r="Y51" s="238"/>
      <c r="Z51" s="238"/>
      <c r="AA51" s="238"/>
      <c r="AB51" s="238"/>
      <c r="AC51" s="237">
        <f t="shared" si="0"/>
        <v>6166665</v>
      </c>
      <c r="AD51" s="237"/>
      <c r="AE51" s="237"/>
      <c r="AF51" s="237"/>
      <c r="AG51" s="237"/>
      <c r="AH51" s="237"/>
    </row>
    <row r="52" spans="1:34" ht="17.100000000000001" customHeight="1">
      <c r="A52" s="94"/>
      <c r="B52" s="94"/>
      <c r="C52" s="94"/>
      <c r="D52" s="46"/>
      <c r="E52" s="47" t="s">
        <v>35</v>
      </c>
      <c r="F52" s="224"/>
      <c r="G52" s="224"/>
      <c r="H52" s="224"/>
      <c r="I52" s="239">
        <v>9</v>
      </c>
      <c r="J52" s="240"/>
      <c r="K52" s="240"/>
      <c r="L52" s="240"/>
      <c r="M52" s="240"/>
      <c r="N52" s="240"/>
      <c r="O52" s="237">
        <v>11151</v>
      </c>
      <c r="P52" s="237"/>
      <c r="Q52" s="237"/>
      <c r="R52" s="237"/>
      <c r="S52" s="237"/>
      <c r="T52" s="237"/>
      <c r="U52" s="237"/>
      <c r="V52" s="238">
        <v>820688</v>
      </c>
      <c r="W52" s="238"/>
      <c r="X52" s="238"/>
      <c r="Y52" s="238"/>
      <c r="Z52" s="238"/>
      <c r="AA52" s="238"/>
      <c r="AB52" s="238"/>
      <c r="AC52" s="237">
        <f t="shared" si="0"/>
        <v>820688</v>
      </c>
      <c r="AD52" s="237"/>
      <c r="AE52" s="237"/>
      <c r="AF52" s="237"/>
      <c r="AG52" s="237"/>
      <c r="AH52" s="237"/>
    </row>
    <row r="53" spans="1:34" ht="17.100000000000001" customHeight="1">
      <c r="A53" s="94"/>
      <c r="B53" s="94"/>
      <c r="C53" s="94"/>
      <c r="D53" s="46"/>
      <c r="E53" s="47" t="s">
        <v>36</v>
      </c>
      <c r="F53" s="224"/>
      <c r="G53" s="224"/>
      <c r="H53" s="224"/>
      <c r="I53" s="239">
        <v>3</v>
      </c>
      <c r="J53" s="240"/>
      <c r="K53" s="240"/>
      <c r="L53" s="240"/>
      <c r="M53" s="240"/>
      <c r="N53" s="240"/>
      <c r="O53" s="237">
        <v>3308</v>
      </c>
      <c r="P53" s="237"/>
      <c r="Q53" s="237"/>
      <c r="R53" s="237"/>
      <c r="S53" s="237"/>
      <c r="T53" s="237"/>
      <c r="U53" s="237"/>
      <c r="V53" s="238">
        <v>119674</v>
      </c>
      <c r="W53" s="238"/>
      <c r="X53" s="238"/>
      <c r="Y53" s="238"/>
      <c r="Z53" s="238"/>
      <c r="AA53" s="238"/>
      <c r="AB53" s="238"/>
      <c r="AC53" s="237">
        <f t="shared" si="0"/>
        <v>119674</v>
      </c>
      <c r="AD53" s="237"/>
      <c r="AE53" s="237"/>
      <c r="AF53" s="237"/>
      <c r="AG53" s="237"/>
      <c r="AH53" s="237"/>
    </row>
    <row r="54" spans="1:34" ht="17.100000000000001" customHeight="1">
      <c r="A54" s="94"/>
      <c r="B54" s="94"/>
      <c r="C54" s="94"/>
      <c r="D54" s="46"/>
      <c r="E54" s="47" t="s">
        <v>37</v>
      </c>
      <c r="F54" s="224"/>
      <c r="G54" s="224"/>
      <c r="H54" s="224"/>
      <c r="I54" s="239">
        <v>6</v>
      </c>
      <c r="J54" s="240"/>
      <c r="K54" s="240"/>
      <c r="L54" s="240"/>
      <c r="M54" s="240"/>
      <c r="N54" s="240"/>
      <c r="O54" s="237">
        <v>6907</v>
      </c>
      <c r="P54" s="237"/>
      <c r="Q54" s="237"/>
      <c r="R54" s="237"/>
      <c r="S54" s="237"/>
      <c r="T54" s="237"/>
      <c r="U54" s="237"/>
      <c r="V54" s="238">
        <v>295957</v>
      </c>
      <c r="W54" s="238"/>
      <c r="X54" s="238"/>
      <c r="Y54" s="238"/>
      <c r="Z54" s="238"/>
      <c r="AA54" s="238"/>
      <c r="AB54" s="238"/>
      <c r="AC54" s="237">
        <f t="shared" si="0"/>
        <v>295957</v>
      </c>
      <c r="AD54" s="237"/>
      <c r="AE54" s="237"/>
      <c r="AF54" s="237"/>
      <c r="AG54" s="237"/>
      <c r="AH54" s="237"/>
    </row>
    <row r="55" spans="1:34" ht="17.100000000000001" customHeight="1">
      <c r="A55" s="94"/>
      <c r="B55" s="94"/>
      <c r="C55" s="94"/>
      <c r="D55" s="46" t="s">
        <v>29</v>
      </c>
      <c r="E55" s="47" t="s">
        <v>30</v>
      </c>
      <c r="F55" s="224"/>
      <c r="G55" s="224"/>
      <c r="H55" s="224"/>
      <c r="I55" s="239">
        <v>6</v>
      </c>
      <c r="J55" s="240"/>
      <c r="K55" s="240"/>
      <c r="L55" s="240"/>
      <c r="M55" s="240"/>
      <c r="N55" s="240"/>
      <c r="O55" s="237">
        <v>7286</v>
      </c>
      <c r="P55" s="237"/>
      <c r="Q55" s="237"/>
      <c r="R55" s="237"/>
      <c r="S55" s="237"/>
      <c r="T55" s="237"/>
      <c r="U55" s="237"/>
      <c r="V55" s="238">
        <v>633484</v>
      </c>
      <c r="W55" s="238"/>
      <c r="X55" s="238"/>
      <c r="Y55" s="238"/>
      <c r="Z55" s="238"/>
      <c r="AA55" s="238"/>
      <c r="AB55" s="238"/>
      <c r="AC55" s="237">
        <f t="shared" si="0"/>
        <v>633484</v>
      </c>
      <c r="AD55" s="237"/>
      <c r="AE55" s="237"/>
      <c r="AF55" s="237"/>
      <c r="AG55" s="237"/>
      <c r="AH55" s="237"/>
    </row>
    <row r="56" spans="1:34" ht="17.100000000000001" customHeight="1">
      <c r="A56" s="94"/>
      <c r="B56" s="94"/>
      <c r="C56" s="94"/>
      <c r="D56" s="46" t="s">
        <v>29</v>
      </c>
      <c r="E56" s="47" t="s">
        <v>29</v>
      </c>
      <c r="F56" s="94"/>
      <c r="G56" s="212"/>
      <c r="H56" s="212"/>
      <c r="I56" s="239">
        <v>6</v>
      </c>
      <c r="J56" s="240"/>
      <c r="K56" s="240"/>
      <c r="L56" s="240"/>
      <c r="M56" s="240"/>
      <c r="N56" s="240"/>
      <c r="O56" s="237">
        <v>9263</v>
      </c>
      <c r="P56" s="237"/>
      <c r="Q56" s="237"/>
      <c r="R56" s="237"/>
      <c r="S56" s="237"/>
      <c r="T56" s="237"/>
      <c r="U56" s="237"/>
      <c r="V56" s="238">
        <v>1968075</v>
      </c>
      <c r="W56" s="238"/>
      <c r="X56" s="238"/>
      <c r="Y56" s="238"/>
      <c r="Z56" s="238"/>
      <c r="AA56" s="238"/>
      <c r="AB56" s="238"/>
      <c r="AC56" s="237">
        <f t="shared" si="0"/>
        <v>1968075</v>
      </c>
      <c r="AD56" s="237"/>
      <c r="AE56" s="237"/>
      <c r="AF56" s="237"/>
      <c r="AG56" s="237"/>
      <c r="AH56" s="237"/>
    </row>
    <row r="57" spans="1:34" ht="17.100000000000001" customHeight="1">
      <c r="A57" s="94"/>
      <c r="B57" s="94"/>
      <c r="C57" s="94"/>
      <c r="D57" s="46" t="s">
        <v>29</v>
      </c>
      <c r="E57" s="47" t="s">
        <v>31</v>
      </c>
      <c r="F57" s="224"/>
      <c r="G57" s="224"/>
      <c r="H57" s="224"/>
      <c r="I57" s="239" t="s">
        <v>242</v>
      </c>
      <c r="J57" s="240"/>
      <c r="K57" s="240"/>
      <c r="L57" s="240"/>
      <c r="M57" s="240"/>
      <c r="N57" s="240"/>
      <c r="O57" s="237" t="s">
        <v>230</v>
      </c>
      <c r="P57" s="237"/>
      <c r="Q57" s="237"/>
      <c r="R57" s="237"/>
      <c r="S57" s="237"/>
      <c r="T57" s="237"/>
      <c r="U57" s="237"/>
      <c r="V57" s="238" t="s">
        <v>230</v>
      </c>
      <c r="W57" s="238"/>
      <c r="X57" s="238"/>
      <c r="Y57" s="238"/>
      <c r="Z57" s="238"/>
      <c r="AA57" s="238"/>
      <c r="AB57" s="238"/>
      <c r="AC57" s="237" t="str">
        <f t="shared" si="0"/>
        <v>－</v>
      </c>
      <c r="AD57" s="237"/>
      <c r="AE57" s="237"/>
      <c r="AF57" s="237"/>
      <c r="AG57" s="237"/>
      <c r="AH57" s="237"/>
    </row>
    <row r="58" spans="1:34" ht="17.100000000000001" customHeight="1">
      <c r="A58" s="224" t="s">
        <v>239</v>
      </c>
      <c r="B58" s="224"/>
      <c r="C58" s="224"/>
      <c r="D58" s="46"/>
      <c r="E58" s="47" t="s">
        <v>29</v>
      </c>
      <c r="F58" s="94" t="s">
        <v>32</v>
      </c>
      <c r="G58" s="6"/>
      <c r="H58" s="6"/>
      <c r="I58" s="239" t="s">
        <v>242</v>
      </c>
      <c r="J58" s="240"/>
      <c r="K58" s="240"/>
      <c r="L58" s="240"/>
      <c r="M58" s="240"/>
      <c r="N58" s="240"/>
      <c r="O58" s="237" t="s">
        <v>230</v>
      </c>
      <c r="P58" s="237"/>
      <c r="Q58" s="237"/>
      <c r="R58" s="237"/>
      <c r="S58" s="237"/>
      <c r="T58" s="237"/>
      <c r="U58" s="237"/>
      <c r="V58" s="238" t="s">
        <v>230</v>
      </c>
      <c r="W58" s="238"/>
      <c r="X58" s="238"/>
      <c r="Y58" s="238"/>
      <c r="Z58" s="238"/>
      <c r="AA58" s="238"/>
      <c r="AB58" s="238"/>
      <c r="AC58" s="237" t="str">
        <f t="shared" si="0"/>
        <v>－</v>
      </c>
      <c r="AD58" s="237"/>
      <c r="AE58" s="237"/>
      <c r="AF58" s="237"/>
      <c r="AG58" s="237"/>
      <c r="AH58" s="237"/>
    </row>
    <row r="59" spans="1:34" ht="17.100000000000001" customHeight="1">
      <c r="A59" s="94"/>
      <c r="B59" s="94"/>
      <c r="C59" s="94"/>
      <c r="D59" s="46"/>
      <c r="E59" s="47" t="s">
        <v>31</v>
      </c>
      <c r="F59" s="224"/>
      <c r="G59" s="224"/>
      <c r="H59" s="224"/>
      <c r="I59" s="239" t="s">
        <v>242</v>
      </c>
      <c r="J59" s="240"/>
      <c r="K59" s="240"/>
      <c r="L59" s="240"/>
      <c r="M59" s="240"/>
      <c r="N59" s="240"/>
      <c r="O59" s="237" t="s">
        <v>230</v>
      </c>
      <c r="P59" s="237"/>
      <c r="Q59" s="237"/>
      <c r="R59" s="237"/>
      <c r="S59" s="237"/>
      <c r="T59" s="237"/>
      <c r="U59" s="237"/>
      <c r="V59" s="238" t="s">
        <v>230</v>
      </c>
      <c r="W59" s="238"/>
      <c r="X59" s="238"/>
      <c r="Y59" s="238"/>
      <c r="Z59" s="238"/>
      <c r="AA59" s="238"/>
      <c r="AB59" s="238"/>
      <c r="AC59" s="237" t="str">
        <f t="shared" si="0"/>
        <v>－</v>
      </c>
      <c r="AD59" s="237"/>
      <c r="AE59" s="237"/>
      <c r="AF59" s="237"/>
      <c r="AG59" s="237"/>
      <c r="AH59" s="237"/>
    </row>
    <row r="60" spans="1:34" ht="17.100000000000001" customHeight="1" thickBot="1">
      <c r="A60" s="94"/>
      <c r="B60" s="94"/>
      <c r="C60" s="94"/>
      <c r="D60" s="48"/>
      <c r="E60" s="49" t="s">
        <v>38</v>
      </c>
      <c r="F60" s="250"/>
      <c r="G60" s="250"/>
      <c r="H60" s="250"/>
      <c r="I60" s="251" t="s">
        <v>242</v>
      </c>
      <c r="J60" s="252"/>
      <c r="K60" s="252"/>
      <c r="L60" s="252"/>
      <c r="M60" s="252"/>
      <c r="N60" s="252"/>
      <c r="O60" s="253" t="s">
        <v>230</v>
      </c>
      <c r="P60" s="253"/>
      <c r="Q60" s="253"/>
      <c r="R60" s="253"/>
      <c r="S60" s="253"/>
      <c r="T60" s="253"/>
      <c r="U60" s="253"/>
      <c r="V60" s="254" t="s">
        <v>230</v>
      </c>
      <c r="W60" s="254"/>
      <c r="X60" s="254"/>
      <c r="Y60" s="254"/>
      <c r="Z60" s="254"/>
      <c r="AA60" s="254"/>
      <c r="AB60" s="254"/>
      <c r="AC60" s="253" t="str">
        <f t="shared" si="0"/>
        <v>－</v>
      </c>
      <c r="AD60" s="253"/>
      <c r="AE60" s="253"/>
      <c r="AF60" s="253"/>
      <c r="AG60" s="253"/>
      <c r="AH60" s="253"/>
    </row>
    <row r="61" spans="1:34" ht="17.100000000000001" customHeight="1">
      <c r="A61" s="50" t="s">
        <v>240</v>
      </c>
      <c r="B61" s="50"/>
      <c r="C61" s="50"/>
      <c r="D61" s="50"/>
      <c r="E61" s="41"/>
      <c r="F61" s="41"/>
      <c r="G61" s="41"/>
      <c r="H61" s="41"/>
      <c r="I61" s="41"/>
      <c r="J61" s="41"/>
      <c r="K61" s="41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AA61" s="224" t="s">
        <v>241</v>
      </c>
      <c r="AB61" s="224"/>
      <c r="AC61" s="224"/>
      <c r="AD61" s="224"/>
      <c r="AE61" s="224"/>
      <c r="AF61" s="224"/>
      <c r="AG61" s="224"/>
      <c r="AH61" s="224"/>
    </row>
  </sheetData>
  <mergeCells count="191">
    <mergeCell ref="AB38:AH38"/>
    <mergeCell ref="V60:AB60"/>
    <mergeCell ref="AC60:AH60"/>
    <mergeCell ref="AA61:AH61"/>
    <mergeCell ref="G56:H56"/>
    <mergeCell ref="F57:H57"/>
    <mergeCell ref="V52:AB52"/>
    <mergeCell ref="AC52:AH52"/>
    <mergeCell ref="V55:AB55"/>
    <mergeCell ref="AC55:AH55"/>
    <mergeCell ref="A58:C58"/>
    <mergeCell ref="F60:H60"/>
    <mergeCell ref="I60:N60"/>
    <mergeCell ref="O60:U60"/>
    <mergeCell ref="F59:H59"/>
    <mergeCell ref="A49:C49"/>
    <mergeCell ref="G50:H50"/>
    <mergeCell ref="O52:U52"/>
    <mergeCell ref="F55:H55"/>
    <mergeCell ref="O55:U55"/>
    <mergeCell ref="V50:AB50"/>
    <mergeCell ref="A42:AH42"/>
    <mergeCell ref="A43:F43"/>
    <mergeCell ref="A44:H44"/>
    <mergeCell ref="A47:C47"/>
    <mergeCell ref="I47:N47"/>
    <mergeCell ref="O47:U47"/>
    <mergeCell ref="V47:AB47"/>
    <mergeCell ref="AC47:AH47"/>
    <mergeCell ref="AC44:AH44"/>
    <mergeCell ref="AC45:AH45"/>
    <mergeCell ref="J35:P36"/>
    <mergeCell ref="Q35:V36"/>
    <mergeCell ref="O46:U46"/>
    <mergeCell ref="AC21:AH21"/>
    <mergeCell ref="AC22:AH23"/>
    <mergeCell ref="AC24:AH25"/>
    <mergeCell ref="AC26:AH27"/>
    <mergeCell ref="AC28:AH28"/>
    <mergeCell ref="AC35:AH36"/>
    <mergeCell ref="V45:AB45"/>
    <mergeCell ref="I49:N49"/>
    <mergeCell ref="V59:AB59"/>
    <mergeCell ref="AC59:AH59"/>
    <mergeCell ref="AC33:AH34"/>
    <mergeCell ref="AC15:AH15"/>
    <mergeCell ref="AC16:AH16"/>
    <mergeCell ref="AC17:AH17"/>
    <mergeCell ref="AC18:AH18"/>
    <mergeCell ref="AC19:AH19"/>
    <mergeCell ref="AC20:AH20"/>
    <mergeCell ref="AC29:AH30"/>
    <mergeCell ref="AC31:AH31"/>
    <mergeCell ref="I33:O34"/>
    <mergeCell ref="AC8:AH8"/>
    <mergeCell ref="AC9:AH9"/>
    <mergeCell ref="AC10:AH10"/>
    <mergeCell ref="AC11:AH11"/>
    <mergeCell ref="AC12:AH12"/>
    <mergeCell ref="AC13:AH13"/>
    <mergeCell ref="AC14:AH14"/>
    <mergeCell ref="I46:N46"/>
    <mergeCell ref="A30:F31"/>
    <mergeCell ref="AB39:AH39"/>
    <mergeCell ref="I44:N44"/>
    <mergeCell ref="AC46:AH46"/>
    <mergeCell ref="A46:C46"/>
    <mergeCell ref="V44:AB44"/>
    <mergeCell ref="V46:AB46"/>
    <mergeCell ref="O44:U44"/>
    <mergeCell ref="AC49:AH49"/>
    <mergeCell ref="V49:AB49"/>
    <mergeCell ref="I45:N45"/>
    <mergeCell ref="F45:H45"/>
    <mergeCell ref="A45:C45"/>
    <mergeCell ref="A7:F26"/>
    <mergeCell ref="A34:F35"/>
    <mergeCell ref="G49:H49"/>
    <mergeCell ref="Q12:V12"/>
    <mergeCell ref="W13:AB13"/>
    <mergeCell ref="AC5:AH5"/>
    <mergeCell ref="AC6:AH7"/>
    <mergeCell ref="AC50:AH50"/>
    <mergeCell ref="I50:N50"/>
    <mergeCell ref="O45:U45"/>
    <mergeCell ref="O50:U50"/>
    <mergeCell ref="O49:U49"/>
    <mergeCell ref="J22:P23"/>
    <mergeCell ref="Q9:V9"/>
    <mergeCell ref="W11:AB11"/>
    <mergeCell ref="A1:AH1"/>
    <mergeCell ref="Q33:V34"/>
    <mergeCell ref="W32:AB32"/>
    <mergeCell ref="W33:AB34"/>
    <mergeCell ref="Q32:V32"/>
    <mergeCell ref="O51:U51"/>
    <mergeCell ref="V51:AB51"/>
    <mergeCell ref="AC51:AH51"/>
    <mergeCell ref="J18:P18"/>
    <mergeCell ref="J20:P20"/>
    <mergeCell ref="O53:U53"/>
    <mergeCell ref="F51:H51"/>
    <mergeCell ref="I51:N51"/>
    <mergeCell ref="I55:N55"/>
    <mergeCell ref="F53:H53"/>
    <mergeCell ref="F52:H52"/>
    <mergeCell ref="I52:N52"/>
    <mergeCell ref="I53:N53"/>
    <mergeCell ref="F54:H54"/>
    <mergeCell ref="I59:N59"/>
    <mergeCell ref="I58:N58"/>
    <mergeCell ref="O54:U54"/>
    <mergeCell ref="I54:N54"/>
    <mergeCell ref="O57:U57"/>
    <mergeCell ref="I56:N56"/>
    <mergeCell ref="O56:U56"/>
    <mergeCell ref="O59:U59"/>
    <mergeCell ref="AC58:AH58"/>
    <mergeCell ref="V58:AB58"/>
    <mergeCell ref="O58:U58"/>
    <mergeCell ref="AC57:AH57"/>
    <mergeCell ref="V57:AB57"/>
    <mergeCell ref="I57:N57"/>
    <mergeCell ref="AC56:AH56"/>
    <mergeCell ref="AC53:AH53"/>
    <mergeCell ref="AC54:AH54"/>
    <mergeCell ref="V53:AB53"/>
    <mergeCell ref="V54:AB54"/>
    <mergeCell ref="V56:AB56"/>
    <mergeCell ref="J13:P13"/>
    <mergeCell ref="J31:P31"/>
    <mergeCell ref="I29:O30"/>
    <mergeCell ref="J17:P17"/>
    <mergeCell ref="Q13:V13"/>
    <mergeCell ref="J12:P12"/>
    <mergeCell ref="Q31:V31"/>
    <mergeCell ref="A2:E2"/>
    <mergeCell ref="A3:G5"/>
    <mergeCell ref="H3:P5"/>
    <mergeCell ref="I6:O7"/>
    <mergeCell ref="Q3:AH4"/>
    <mergeCell ref="J8:P8"/>
    <mergeCell ref="W5:AB5"/>
    <mergeCell ref="W6:AB7"/>
    <mergeCell ref="Q8:V8"/>
    <mergeCell ref="Q6:V7"/>
    <mergeCell ref="J9:P9"/>
    <mergeCell ref="W15:AB15"/>
    <mergeCell ref="J15:P15"/>
    <mergeCell ref="Q5:V5"/>
    <mergeCell ref="W8:AB8"/>
    <mergeCell ref="W9:AB9"/>
    <mergeCell ref="J10:P10"/>
    <mergeCell ref="Q10:V10"/>
    <mergeCell ref="W10:AB10"/>
    <mergeCell ref="W12:AB12"/>
    <mergeCell ref="J11:P11"/>
    <mergeCell ref="J19:P19"/>
    <mergeCell ref="W19:AB19"/>
    <mergeCell ref="Q18:V18"/>
    <mergeCell ref="Q15:V15"/>
    <mergeCell ref="J14:P14"/>
    <mergeCell ref="Q11:V11"/>
    <mergeCell ref="W18:AB18"/>
    <mergeCell ref="J16:P16"/>
    <mergeCell ref="Q17:V17"/>
    <mergeCell ref="W20:AB20"/>
    <mergeCell ref="Q14:V14"/>
    <mergeCell ref="W14:AB14"/>
    <mergeCell ref="Q19:V19"/>
    <mergeCell ref="Q16:V16"/>
    <mergeCell ref="W16:AB16"/>
    <mergeCell ref="W17:AB17"/>
    <mergeCell ref="Q20:V20"/>
    <mergeCell ref="W21:AB21"/>
    <mergeCell ref="Q24:V25"/>
    <mergeCell ref="J21:P21"/>
    <mergeCell ref="Q28:V28"/>
    <mergeCell ref="W26:AB27"/>
    <mergeCell ref="Q26:V27"/>
    <mergeCell ref="J24:P25"/>
    <mergeCell ref="Q21:V21"/>
    <mergeCell ref="J26:P27"/>
    <mergeCell ref="W35:AB36"/>
    <mergeCell ref="W31:AB31"/>
    <mergeCell ref="W22:AB23"/>
    <mergeCell ref="Q22:V23"/>
    <mergeCell ref="W29:AB30"/>
    <mergeCell ref="W24:AB25"/>
    <mergeCell ref="Q29:V30"/>
    <mergeCell ref="W28:AB28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87" orientation="portrait" r:id="rId1"/>
  <headerFooter scaleWithDoc="0"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9"/>
  <sheetViews>
    <sheetView showGridLines="0" tabSelected="1" zoomScaleNormal="100" workbookViewId="0">
      <selection activeCell="X6" sqref="X6"/>
    </sheetView>
  </sheetViews>
  <sheetFormatPr defaultColWidth="3.625" defaultRowHeight="20.100000000000001" customHeight="1"/>
  <cols>
    <col min="1" max="10" width="3.625" style="2" customWidth="1"/>
    <col min="11" max="11" width="4.75" style="2" customWidth="1"/>
    <col min="12" max="32" width="3.625" style="2" customWidth="1"/>
    <col min="33" max="33" width="3.625" style="2"/>
    <col min="34" max="35" width="9.625" style="2" customWidth="1"/>
    <col min="36" max="36" width="8.875" style="2" bestFit="1" customWidth="1"/>
    <col min="37" max="16384" width="3.625" style="2"/>
  </cols>
  <sheetData>
    <row r="1" spans="1:33" ht="30" customHeight="1">
      <c r="A1" s="150" t="s">
        <v>298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</row>
    <row r="2" spans="1:33" ht="27.95" customHeight="1">
      <c r="A2" s="150" t="s">
        <v>126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</row>
    <row r="3" spans="1:33" ht="21" customHeight="1" thickBot="1">
      <c r="A3" s="262" t="s">
        <v>8</v>
      </c>
      <c r="B3" s="263"/>
      <c r="C3" s="263"/>
      <c r="D3" s="263"/>
      <c r="E3" s="263"/>
      <c r="F3" s="263"/>
      <c r="S3" s="1"/>
      <c r="T3" s="1"/>
      <c r="U3" s="1"/>
      <c r="V3" s="1"/>
      <c r="W3" s="1"/>
      <c r="X3" s="1"/>
      <c r="Y3" s="1"/>
    </row>
    <row r="4" spans="1:33" ht="21" customHeight="1">
      <c r="A4" s="180" t="s">
        <v>7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93" t="s">
        <v>299</v>
      </c>
      <c r="M4" s="194"/>
      <c r="N4" s="194"/>
      <c r="O4" s="194"/>
      <c r="P4" s="194"/>
      <c r="Q4" s="194"/>
      <c r="R4" s="194"/>
      <c r="S4" s="193" t="s">
        <v>300</v>
      </c>
      <c r="T4" s="194"/>
      <c r="U4" s="194"/>
      <c r="V4" s="194"/>
      <c r="W4" s="194"/>
      <c r="X4" s="194"/>
      <c r="Y4" s="194"/>
      <c r="Z4" s="193" t="s">
        <v>301</v>
      </c>
      <c r="AA4" s="194"/>
      <c r="AB4" s="194"/>
      <c r="AC4" s="194"/>
      <c r="AD4" s="194"/>
      <c r="AE4" s="194"/>
      <c r="AF4" s="194"/>
      <c r="AG4" s="1"/>
    </row>
    <row r="5" spans="1:33" ht="21" customHeight="1">
      <c r="A5" s="264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 t="s">
        <v>5</v>
      </c>
      <c r="M5" s="173"/>
      <c r="N5" s="173"/>
      <c r="O5" s="173"/>
      <c r="P5" s="173" t="s">
        <v>6</v>
      </c>
      <c r="Q5" s="173"/>
      <c r="R5" s="201"/>
      <c r="S5" s="173" t="s">
        <v>5</v>
      </c>
      <c r="T5" s="173"/>
      <c r="U5" s="173"/>
      <c r="V5" s="173"/>
      <c r="W5" s="173" t="s">
        <v>6</v>
      </c>
      <c r="X5" s="173"/>
      <c r="Y5" s="201"/>
      <c r="Z5" s="175" t="s">
        <v>5</v>
      </c>
      <c r="AA5" s="175"/>
      <c r="AB5" s="175"/>
      <c r="AC5" s="175"/>
      <c r="AD5" s="175" t="s">
        <v>6</v>
      </c>
      <c r="AE5" s="175"/>
      <c r="AF5" s="265"/>
      <c r="AG5" s="1"/>
    </row>
    <row r="6" spans="1:33" s="3" customFormat="1" ht="21" customHeight="1">
      <c r="A6" s="267" t="s">
        <v>3</v>
      </c>
      <c r="B6" s="267"/>
      <c r="C6" s="267"/>
      <c r="D6" s="267"/>
      <c r="E6" s="267"/>
      <c r="F6" s="267"/>
      <c r="G6" s="267"/>
      <c r="H6" s="267"/>
      <c r="I6" s="267"/>
      <c r="J6" s="267"/>
      <c r="K6" s="30"/>
      <c r="L6" s="132">
        <f>SUM(L9,L28)</f>
        <v>46715317</v>
      </c>
      <c r="M6" s="132"/>
      <c r="N6" s="132"/>
      <c r="O6" s="132"/>
      <c r="P6" s="167">
        <v>100</v>
      </c>
      <c r="Q6" s="167"/>
      <c r="R6" s="167"/>
      <c r="S6" s="132">
        <f>SUM(S9,S28)</f>
        <v>48298421</v>
      </c>
      <c r="T6" s="132"/>
      <c r="U6" s="132"/>
      <c r="V6" s="132"/>
      <c r="W6" s="167">
        <v>100</v>
      </c>
      <c r="X6" s="167"/>
      <c r="Y6" s="167"/>
      <c r="Z6" s="172">
        <f>Z9+Z28</f>
        <v>48064006</v>
      </c>
      <c r="AA6" s="172"/>
      <c r="AB6" s="172"/>
      <c r="AC6" s="172"/>
      <c r="AD6" s="256">
        <f>ROUND(Z6/$Z$6*100,2)</f>
        <v>100</v>
      </c>
      <c r="AE6" s="256"/>
      <c r="AF6" s="256"/>
    </row>
    <row r="7" spans="1:33" ht="15" customHeight="1">
      <c r="A7" s="19"/>
      <c r="B7" s="19"/>
      <c r="C7" s="19"/>
      <c r="D7" s="19"/>
      <c r="E7" s="19"/>
      <c r="F7" s="19"/>
      <c r="G7" s="19"/>
      <c r="H7" s="19"/>
      <c r="I7" s="19"/>
      <c r="J7" s="19"/>
      <c r="K7" s="31"/>
      <c r="L7" s="130"/>
      <c r="M7" s="130"/>
      <c r="N7" s="130"/>
      <c r="O7" s="130"/>
      <c r="P7" s="169"/>
      <c r="Q7" s="169"/>
      <c r="R7" s="169"/>
      <c r="S7" s="130"/>
      <c r="T7" s="130"/>
      <c r="U7" s="130"/>
      <c r="V7" s="130"/>
      <c r="W7" s="169"/>
      <c r="X7" s="169"/>
      <c r="Y7" s="169"/>
      <c r="Z7" s="130"/>
      <c r="AA7" s="130"/>
      <c r="AB7" s="130"/>
      <c r="AC7" s="130"/>
      <c r="AD7" s="169"/>
      <c r="AE7" s="169"/>
      <c r="AF7" s="169"/>
    </row>
    <row r="8" spans="1:33" ht="1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32"/>
      <c r="L8" s="130"/>
      <c r="M8" s="130"/>
      <c r="N8" s="130"/>
      <c r="O8" s="130"/>
      <c r="P8" s="169"/>
      <c r="Q8" s="169"/>
      <c r="R8" s="169"/>
      <c r="S8" s="130"/>
      <c r="T8" s="130"/>
      <c r="U8" s="130"/>
      <c r="V8" s="130"/>
      <c r="W8" s="169"/>
      <c r="X8" s="169"/>
      <c r="Y8" s="169"/>
      <c r="Z8" s="130"/>
      <c r="AA8" s="130"/>
      <c r="AB8" s="130"/>
      <c r="AC8" s="130"/>
      <c r="AD8" s="169"/>
      <c r="AE8" s="169"/>
      <c r="AF8" s="169"/>
    </row>
    <row r="9" spans="1:33" s="3" customFormat="1" ht="21" customHeight="1">
      <c r="B9" s="260" t="s">
        <v>127</v>
      </c>
      <c r="C9" s="260"/>
      <c r="D9" s="260"/>
      <c r="E9" s="260"/>
      <c r="F9" s="260"/>
      <c r="G9" s="260"/>
      <c r="H9" s="260"/>
      <c r="I9" s="260"/>
      <c r="J9" s="260"/>
      <c r="K9" s="266"/>
      <c r="L9" s="132">
        <f>SUM(L11,L13,L15,L17,L19,L21,L23,L25)</f>
        <v>17913351</v>
      </c>
      <c r="M9" s="132"/>
      <c r="N9" s="132"/>
      <c r="O9" s="132"/>
      <c r="P9" s="169">
        <f>L9/L6*100</f>
        <v>38.345776397064803</v>
      </c>
      <c r="Q9" s="169"/>
      <c r="R9" s="169"/>
      <c r="S9" s="132">
        <f>SUM(S11,S13,S15,S17,S19,S21,S23,S25)</f>
        <v>17019376</v>
      </c>
      <c r="T9" s="132"/>
      <c r="U9" s="132"/>
      <c r="V9" s="132"/>
      <c r="W9" s="169">
        <v>35.24</v>
      </c>
      <c r="X9" s="169"/>
      <c r="Y9" s="169"/>
      <c r="Z9" s="132">
        <f>SUM(Z11:AC25)</f>
        <v>18950215</v>
      </c>
      <c r="AA9" s="132"/>
      <c r="AB9" s="132"/>
      <c r="AC9" s="132"/>
      <c r="AD9" s="138">
        <f>ROUND(Z9/$Z$6*100,2)</f>
        <v>39.43</v>
      </c>
      <c r="AE9" s="138"/>
      <c r="AF9" s="138"/>
    </row>
    <row r="10" spans="1:33" ht="15" customHeight="1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31"/>
      <c r="L10" s="130"/>
      <c r="M10" s="130"/>
      <c r="N10" s="130"/>
      <c r="O10" s="130"/>
      <c r="P10" s="169"/>
      <c r="Q10" s="169"/>
      <c r="R10" s="169"/>
      <c r="S10" s="130"/>
      <c r="T10" s="130"/>
      <c r="U10" s="130"/>
      <c r="V10" s="130"/>
      <c r="W10" s="169"/>
      <c r="X10" s="169"/>
      <c r="Y10" s="169"/>
      <c r="Z10" s="130"/>
      <c r="AA10" s="130"/>
      <c r="AB10" s="130"/>
      <c r="AC10" s="130"/>
      <c r="AD10" s="169"/>
      <c r="AE10" s="169"/>
      <c r="AF10" s="169"/>
    </row>
    <row r="11" spans="1:33" ht="21" customHeight="1">
      <c r="A11" s="1"/>
      <c r="C11" s="128" t="s">
        <v>76</v>
      </c>
      <c r="D11" s="128"/>
      <c r="E11" s="128"/>
      <c r="F11" s="128"/>
      <c r="G11" s="128"/>
      <c r="H11" s="128"/>
      <c r="I11" s="128"/>
      <c r="J11" s="128"/>
      <c r="K11" s="257"/>
      <c r="L11" s="130">
        <v>13738152</v>
      </c>
      <c r="M11" s="130"/>
      <c r="N11" s="130"/>
      <c r="O11" s="130"/>
      <c r="P11" s="169">
        <v>29.4</v>
      </c>
      <c r="Q11" s="169"/>
      <c r="R11" s="169"/>
      <c r="S11" s="130">
        <v>13596960</v>
      </c>
      <c r="T11" s="130"/>
      <c r="U11" s="130"/>
      <c r="V11" s="130"/>
      <c r="W11" s="138">
        <v>28.15</v>
      </c>
      <c r="X11" s="138"/>
      <c r="Y11" s="138"/>
      <c r="Z11" s="130">
        <v>13732157</v>
      </c>
      <c r="AA11" s="130"/>
      <c r="AB11" s="130"/>
      <c r="AC11" s="130"/>
      <c r="AD11" s="138">
        <f>ROUND(Z11/$Z$6*100,2)</f>
        <v>28.57</v>
      </c>
      <c r="AE11" s="138"/>
      <c r="AF11" s="138"/>
    </row>
    <row r="12" spans="1:33" ht="15" customHeight="1">
      <c r="A12" s="1"/>
      <c r="C12" s="33"/>
      <c r="D12" s="33"/>
      <c r="E12" s="33"/>
      <c r="F12" s="33"/>
      <c r="G12" s="33"/>
      <c r="H12" s="33"/>
      <c r="I12" s="33"/>
      <c r="J12" s="33"/>
      <c r="K12" s="34"/>
      <c r="L12" s="130"/>
      <c r="M12" s="130"/>
      <c r="N12" s="130"/>
      <c r="O12" s="130"/>
      <c r="P12" s="169"/>
      <c r="Q12" s="169"/>
      <c r="R12" s="169"/>
      <c r="S12" s="130"/>
      <c r="T12" s="130"/>
      <c r="U12" s="130"/>
      <c r="V12" s="130"/>
      <c r="W12" s="169"/>
      <c r="X12" s="169"/>
      <c r="Y12" s="169"/>
      <c r="Z12" s="130"/>
      <c r="AA12" s="130"/>
      <c r="AB12" s="130"/>
      <c r="AC12" s="130"/>
      <c r="AD12" s="169"/>
      <c r="AE12" s="169"/>
      <c r="AF12" s="169"/>
    </row>
    <row r="13" spans="1:33" ht="21" customHeight="1">
      <c r="A13" s="1"/>
      <c r="C13" s="128" t="s">
        <v>87</v>
      </c>
      <c r="D13" s="128"/>
      <c r="E13" s="128"/>
      <c r="F13" s="128"/>
      <c r="G13" s="128"/>
      <c r="H13" s="128"/>
      <c r="I13" s="128"/>
      <c r="J13" s="128"/>
      <c r="K13" s="257"/>
      <c r="L13" s="130">
        <v>500920</v>
      </c>
      <c r="M13" s="130"/>
      <c r="N13" s="130"/>
      <c r="O13" s="130"/>
      <c r="P13" s="169">
        <v>1.1000000000000001</v>
      </c>
      <c r="Q13" s="169"/>
      <c r="R13" s="169"/>
      <c r="S13" s="130">
        <v>467942</v>
      </c>
      <c r="T13" s="130"/>
      <c r="U13" s="130"/>
      <c r="V13" s="130"/>
      <c r="W13" s="169">
        <v>0.97</v>
      </c>
      <c r="X13" s="169"/>
      <c r="Y13" s="169"/>
      <c r="Z13" s="130">
        <v>456383</v>
      </c>
      <c r="AA13" s="130"/>
      <c r="AB13" s="130"/>
      <c r="AC13" s="130"/>
      <c r="AD13" s="138">
        <f>ROUND(Z13/$Z$6*100,2)</f>
        <v>0.95</v>
      </c>
      <c r="AE13" s="138"/>
      <c r="AF13" s="138"/>
    </row>
    <row r="14" spans="1:33" ht="12.75" customHeight="1">
      <c r="A14" s="1"/>
      <c r="C14" s="33"/>
      <c r="D14" s="33"/>
      <c r="E14" s="33"/>
      <c r="F14" s="33"/>
      <c r="G14" s="33"/>
      <c r="H14" s="33"/>
      <c r="I14" s="33"/>
      <c r="J14" s="33"/>
      <c r="K14" s="34"/>
      <c r="L14" s="130"/>
      <c r="M14" s="130"/>
      <c r="N14" s="130"/>
      <c r="O14" s="130"/>
      <c r="P14" s="169"/>
      <c r="Q14" s="169"/>
      <c r="R14" s="169"/>
      <c r="S14" s="130"/>
      <c r="T14" s="130"/>
      <c r="U14" s="130"/>
      <c r="V14" s="130"/>
      <c r="W14" s="169"/>
      <c r="X14" s="169"/>
      <c r="Y14" s="169"/>
      <c r="Z14" s="130"/>
      <c r="AA14" s="130"/>
      <c r="AB14" s="130"/>
      <c r="AC14" s="130"/>
      <c r="AD14" s="169"/>
      <c r="AE14" s="169"/>
      <c r="AF14" s="169"/>
    </row>
    <row r="15" spans="1:33" ht="21" customHeight="1">
      <c r="A15" s="1"/>
      <c r="C15" s="128" t="s">
        <v>88</v>
      </c>
      <c r="D15" s="128"/>
      <c r="E15" s="128"/>
      <c r="F15" s="128"/>
      <c r="G15" s="128"/>
      <c r="H15" s="128"/>
      <c r="I15" s="128"/>
      <c r="J15" s="128"/>
      <c r="K15" s="257"/>
      <c r="L15" s="130">
        <v>858826</v>
      </c>
      <c r="M15" s="130"/>
      <c r="N15" s="130"/>
      <c r="O15" s="130"/>
      <c r="P15" s="169">
        <v>1.8</v>
      </c>
      <c r="Q15" s="169"/>
      <c r="R15" s="169"/>
      <c r="S15" s="130">
        <v>923450</v>
      </c>
      <c r="T15" s="130"/>
      <c r="U15" s="130"/>
      <c r="V15" s="130"/>
      <c r="W15" s="169">
        <v>1.91</v>
      </c>
      <c r="X15" s="169"/>
      <c r="Y15" s="169"/>
      <c r="Z15" s="130">
        <v>931706</v>
      </c>
      <c r="AA15" s="130"/>
      <c r="AB15" s="130"/>
      <c r="AC15" s="130"/>
      <c r="AD15" s="138">
        <f>ROUND(Z15/$Z$6*100,2)</f>
        <v>1.94</v>
      </c>
      <c r="AE15" s="138"/>
      <c r="AF15" s="138"/>
    </row>
    <row r="16" spans="1:33" ht="15" customHeight="1">
      <c r="A16" s="1"/>
      <c r="C16" s="33"/>
      <c r="D16" s="33"/>
      <c r="E16" s="33"/>
      <c r="F16" s="33"/>
      <c r="G16" s="33"/>
      <c r="H16" s="33"/>
      <c r="I16" s="33"/>
      <c r="J16" s="33"/>
      <c r="K16" s="34"/>
      <c r="L16" s="130"/>
      <c r="M16" s="130"/>
      <c r="N16" s="130"/>
      <c r="O16" s="130"/>
      <c r="P16" s="169"/>
      <c r="Q16" s="169"/>
      <c r="R16" s="169"/>
      <c r="S16" s="130"/>
      <c r="T16" s="130"/>
      <c r="U16" s="130"/>
      <c r="V16" s="130"/>
      <c r="W16" s="169"/>
      <c r="X16" s="169"/>
      <c r="Y16" s="169"/>
      <c r="Z16" s="130"/>
      <c r="AA16" s="130"/>
      <c r="AB16" s="130"/>
      <c r="AC16" s="130"/>
      <c r="AD16" s="169"/>
      <c r="AE16" s="169"/>
      <c r="AF16" s="169"/>
    </row>
    <row r="17" spans="1:32" ht="21" customHeight="1">
      <c r="A17" s="1"/>
      <c r="C17" s="128" t="s">
        <v>91</v>
      </c>
      <c r="D17" s="128"/>
      <c r="E17" s="128"/>
      <c r="F17" s="128"/>
      <c r="G17" s="128"/>
      <c r="H17" s="128"/>
      <c r="I17" s="128"/>
      <c r="J17" s="128"/>
      <c r="K17" s="257"/>
      <c r="L17" s="130">
        <v>335429</v>
      </c>
      <c r="M17" s="130"/>
      <c r="N17" s="130"/>
      <c r="O17" s="130"/>
      <c r="P17" s="169">
        <v>0.7</v>
      </c>
      <c r="Q17" s="169"/>
      <c r="R17" s="169"/>
      <c r="S17" s="130">
        <v>333427</v>
      </c>
      <c r="T17" s="130"/>
      <c r="U17" s="130"/>
      <c r="V17" s="130"/>
      <c r="W17" s="169">
        <v>0.69</v>
      </c>
      <c r="X17" s="169"/>
      <c r="Y17" s="169"/>
      <c r="Z17" s="130">
        <v>260659</v>
      </c>
      <c r="AA17" s="130"/>
      <c r="AB17" s="130"/>
      <c r="AC17" s="130"/>
      <c r="AD17" s="138">
        <f>ROUND(Z17/$Z$6*100,2)</f>
        <v>0.54</v>
      </c>
      <c r="AE17" s="138"/>
      <c r="AF17" s="138"/>
    </row>
    <row r="18" spans="1:32" ht="15" customHeight="1">
      <c r="A18" s="1"/>
      <c r="C18" s="33"/>
      <c r="D18" s="33"/>
      <c r="E18" s="33"/>
      <c r="F18" s="33"/>
      <c r="G18" s="33"/>
      <c r="H18" s="33"/>
      <c r="I18" s="33"/>
      <c r="J18" s="33"/>
      <c r="K18" s="34"/>
      <c r="L18" s="130"/>
      <c r="M18" s="130"/>
      <c r="N18" s="130"/>
      <c r="O18" s="130"/>
      <c r="P18" s="169"/>
      <c r="Q18" s="169"/>
      <c r="R18" s="169"/>
      <c r="S18" s="130"/>
      <c r="T18" s="130"/>
      <c r="U18" s="130"/>
      <c r="V18" s="130"/>
      <c r="W18" s="169"/>
      <c r="X18" s="169"/>
      <c r="Y18" s="169"/>
      <c r="Z18" s="130"/>
      <c r="AA18" s="130"/>
      <c r="AB18" s="130"/>
      <c r="AC18" s="130"/>
      <c r="AD18" s="169"/>
      <c r="AE18" s="169"/>
      <c r="AF18" s="169"/>
    </row>
    <row r="19" spans="1:32" ht="21" customHeight="1">
      <c r="A19" s="1"/>
      <c r="C19" s="128" t="s">
        <v>9</v>
      </c>
      <c r="D19" s="128"/>
      <c r="E19" s="128"/>
      <c r="F19" s="128"/>
      <c r="G19" s="128"/>
      <c r="H19" s="128"/>
      <c r="I19" s="128"/>
      <c r="J19" s="128"/>
      <c r="K19" s="257"/>
      <c r="L19" s="130">
        <v>5279</v>
      </c>
      <c r="M19" s="130"/>
      <c r="N19" s="130"/>
      <c r="O19" s="130"/>
      <c r="P19" s="169">
        <v>0</v>
      </c>
      <c r="Q19" s="169"/>
      <c r="R19" s="169"/>
      <c r="S19" s="130">
        <v>39122</v>
      </c>
      <c r="T19" s="130"/>
      <c r="U19" s="130"/>
      <c r="V19" s="130"/>
      <c r="W19" s="169">
        <v>0.08</v>
      </c>
      <c r="X19" s="169"/>
      <c r="Y19" s="169"/>
      <c r="Z19" s="130">
        <v>132647</v>
      </c>
      <c r="AA19" s="130"/>
      <c r="AB19" s="130"/>
      <c r="AC19" s="130"/>
      <c r="AD19" s="138">
        <f>ROUND(Z19/$Z$6*100,2)</f>
        <v>0.28000000000000003</v>
      </c>
      <c r="AE19" s="138"/>
      <c r="AF19" s="138"/>
    </row>
    <row r="20" spans="1:32" ht="15" customHeight="1">
      <c r="A20" s="1"/>
      <c r="C20" s="33"/>
      <c r="D20" s="33"/>
      <c r="E20" s="33"/>
      <c r="F20" s="33"/>
      <c r="G20" s="33"/>
      <c r="H20" s="33"/>
      <c r="I20" s="33"/>
      <c r="J20" s="33"/>
      <c r="K20" s="34"/>
      <c r="L20" s="130"/>
      <c r="M20" s="130"/>
      <c r="N20" s="130"/>
      <c r="O20" s="130"/>
      <c r="P20" s="169"/>
      <c r="Q20" s="169"/>
      <c r="R20" s="169"/>
      <c r="S20" s="130"/>
      <c r="T20" s="130"/>
      <c r="U20" s="130"/>
      <c r="V20" s="130"/>
      <c r="W20" s="169"/>
      <c r="X20" s="169"/>
      <c r="Y20" s="169"/>
      <c r="Z20" s="130"/>
      <c r="AA20" s="130"/>
      <c r="AB20" s="130"/>
      <c r="AC20" s="130"/>
      <c r="AD20" s="169"/>
      <c r="AE20" s="169"/>
      <c r="AF20" s="169"/>
    </row>
    <row r="21" spans="1:32" ht="21" customHeight="1">
      <c r="A21" s="1"/>
      <c r="C21" s="128" t="s">
        <v>92</v>
      </c>
      <c r="D21" s="128"/>
      <c r="E21" s="128"/>
      <c r="F21" s="128"/>
      <c r="G21" s="128"/>
      <c r="H21" s="128"/>
      <c r="I21" s="128"/>
      <c r="J21" s="128"/>
      <c r="K21" s="257"/>
      <c r="L21" s="130">
        <v>405218</v>
      </c>
      <c r="M21" s="130"/>
      <c r="N21" s="130"/>
      <c r="O21" s="130"/>
      <c r="P21" s="169">
        <v>0.9</v>
      </c>
      <c r="Q21" s="169"/>
      <c r="R21" s="169"/>
      <c r="S21" s="130">
        <v>47578</v>
      </c>
      <c r="T21" s="130"/>
      <c r="U21" s="130"/>
      <c r="V21" s="130"/>
      <c r="W21" s="169">
        <v>0.1</v>
      </c>
      <c r="X21" s="169"/>
      <c r="Y21" s="169"/>
      <c r="Z21" s="130">
        <v>1327226</v>
      </c>
      <c r="AA21" s="130"/>
      <c r="AB21" s="130"/>
      <c r="AC21" s="130"/>
      <c r="AD21" s="138">
        <f>ROUND(Z21/$Z$6*100,2)</f>
        <v>2.76</v>
      </c>
      <c r="AE21" s="138"/>
      <c r="AF21" s="138"/>
    </row>
    <row r="22" spans="1:32" ht="15" customHeight="1">
      <c r="A22" s="1"/>
      <c r="C22" s="33"/>
      <c r="D22" s="33"/>
      <c r="E22" s="33"/>
      <c r="F22" s="33"/>
      <c r="G22" s="33"/>
      <c r="H22" s="33"/>
      <c r="I22" s="33"/>
      <c r="J22" s="33"/>
      <c r="K22" s="34"/>
      <c r="L22" s="130"/>
      <c r="M22" s="130"/>
      <c r="N22" s="130"/>
      <c r="O22" s="130"/>
      <c r="P22" s="169"/>
      <c r="Q22" s="169"/>
      <c r="R22" s="169"/>
      <c r="S22" s="130"/>
      <c r="T22" s="130"/>
      <c r="U22" s="130"/>
      <c r="V22" s="130"/>
      <c r="W22" s="169"/>
      <c r="X22" s="169"/>
      <c r="Y22" s="169"/>
      <c r="Z22" s="130"/>
      <c r="AA22" s="130"/>
      <c r="AB22" s="130"/>
      <c r="AC22" s="130"/>
      <c r="AD22" s="169"/>
      <c r="AE22" s="169"/>
      <c r="AF22" s="169"/>
    </row>
    <row r="23" spans="1:32" ht="21" customHeight="1">
      <c r="A23" s="1"/>
      <c r="C23" s="128" t="s">
        <v>10</v>
      </c>
      <c r="D23" s="128"/>
      <c r="E23" s="128"/>
      <c r="F23" s="128"/>
      <c r="G23" s="128"/>
      <c r="H23" s="128"/>
      <c r="I23" s="128"/>
      <c r="J23" s="128"/>
      <c r="K23" s="257"/>
      <c r="L23" s="130">
        <v>965201</v>
      </c>
      <c r="M23" s="130"/>
      <c r="N23" s="130"/>
      <c r="O23" s="130"/>
      <c r="P23" s="169">
        <v>2.1</v>
      </c>
      <c r="Q23" s="169"/>
      <c r="R23" s="169"/>
      <c r="S23" s="130">
        <v>499198</v>
      </c>
      <c r="T23" s="130"/>
      <c r="U23" s="130"/>
      <c r="V23" s="130"/>
      <c r="W23" s="169">
        <v>1.03</v>
      </c>
      <c r="X23" s="169"/>
      <c r="Y23" s="169"/>
      <c r="Z23" s="130">
        <v>1192739</v>
      </c>
      <c r="AA23" s="130"/>
      <c r="AB23" s="130"/>
      <c r="AC23" s="130"/>
      <c r="AD23" s="138">
        <f>ROUND(Z23/$Z$6*100,2)</f>
        <v>2.48</v>
      </c>
      <c r="AE23" s="138"/>
      <c r="AF23" s="138"/>
    </row>
    <row r="24" spans="1:32" ht="15" customHeight="1">
      <c r="A24" s="1"/>
      <c r="C24" s="33"/>
      <c r="D24" s="33"/>
      <c r="E24" s="33"/>
      <c r="F24" s="33"/>
      <c r="G24" s="33"/>
      <c r="H24" s="33"/>
      <c r="I24" s="33"/>
      <c r="J24" s="33"/>
      <c r="K24" s="34"/>
      <c r="L24" s="130"/>
      <c r="M24" s="130"/>
      <c r="N24" s="130"/>
      <c r="O24" s="130"/>
      <c r="P24" s="169"/>
      <c r="Q24" s="169"/>
      <c r="R24" s="169"/>
      <c r="S24" s="130"/>
      <c r="T24" s="130"/>
      <c r="U24" s="130"/>
      <c r="V24" s="130"/>
      <c r="W24" s="169"/>
      <c r="X24" s="169"/>
      <c r="Y24" s="169"/>
      <c r="Z24" s="130"/>
      <c r="AA24" s="130"/>
      <c r="AB24" s="130"/>
      <c r="AC24" s="130"/>
      <c r="AD24" s="169"/>
      <c r="AE24" s="169"/>
      <c r="AF24" s="169"/>
    </row>
    <row r="25" spans="1:32" ht="21" customHeight="1">
      <c r="A25" s="1"/>
      <c r="C25" s="128" t="s">
        <v>11</v>
      </c>
      <c r="D25" s="128"/>
      <c r="E25" s="128"/>
      <c r="F25" s="128"/>
      <c r="G25" s="128"/>
      <c r="H25" s="128"/>
      <c r="I25" s="128"/>
      <c r="J25" s="128"/>
      <c r="K25" s="257"/>
      <c r="L25" s="130">
        <v>1104326</v>
      </c>
      <c r="M25" s="130"/>
      <c r="N25" s="130"/>
      <c r="O25" s="130"/>
      <c r="P25" s="169">
        <v>2.4</v>
      </c>
      <c r="Q25" s="169"/>
      <c r="R25" s="169"/>
      <c r="S25" s="130">
        <v>1111699</v>
      </c>
      <c r="T25" s="130"/>
      <c r="U25" s="130"/>
      <c r="V25" s="130"/>
      <c r="W25" s="169">
        <v>2.2999999999999998</v>
      </c>
      <c r="X25" s="169"/>
      <c r="Y25" s="169"/>
      <c r="Z25" s="130">
        <v>916698</v>
      </c>
      <c r="AA25" s="130"/>
      <c r="AB25" s="130"/>
      <c r="AC25" s="130"/>
      <c r="AD25" s="138">
        <f>ROUND(Z25/$Z$6*100,2)</f>
        <v>1.91</v>
      </c>
      <c r="AE25" s="138"/>
      <c r="AF25" s="138"/>
    </row>
    <row r="26" spans="1:32" ht="1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32"/>
      <c r="L26" s="130"/>
      <c r="M26" s="130"/>
      <c r="N26" s="130"/>
      <c r="O26" s="130"/>
      <c r="P26" s="169"/>
      <c r="Q26" s="169"/>
      <c r="R26" s="169"/>
      <c r="S26" s="130"/>
      <c r="T26" s="130"/>
      <c r="U26" s="130"/>
      <c r="V26" s="130"/>
      <c r="W26" s="169"/>
      <c r="X26" s="169"/>
      <c r="Y26" s="169"/>
      <c r="Z26" s="130"/>
      <c r="AA26" s="130"/>
      <c r="AB26" s="130"/>
      <c r="AC26" s="130"/>
      <c r="AD26" s="169"/>
      <c r="AE26" s="169"/>
      <c r="AF26" s="169"/>
    </row>
    <row r="27" spans="1:32" ht="1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32"/>
      <c r="L27" s="130"/>
      <c r="M27" s="130"/>
      <c r="N27" s="130"/>
      <c r="O27" s="130"/>
      <c r="P27" s="169"/>
      <c r="Q27" s="169"/>
      <c r="R27" s="169"/>
      <c r="S27" s="130"/>
      <c r="T27" s="130"/>
      <c r="U27" s="130"/>
      <c r="V27" s="130"/>
      <c r="W27" s="169"/>
      <c r="X27" s="169"/>
      <c r="Y27" s="169"/>
      <c r="Z27" s="130"/>
      <c r="AA27" s="130"/>
      <c r="AB27" s="130"/>
      <c r="AC27" s="130"/>
      <c r="AD27" s="169"/>
      <c r="AE27" s="169"/>
      <c r="AF27" s="169"/>
    </row>
    <row r="28" spans="1:32" s="3" customFormat="1" ht="21" customHeight="1">
      <c r="B28" s="260" t="s">
        <v>128</v>
      </c>
      <c r="C28" s="261"/>
      <c r="D28" s="261"/>
      <c r="E28" s="261"/>
      <c r="F28" s="261"/>
      <c r="G28" s="261"/>
      <c r="H28" s="261"/>
      <c r="I28" s="261"/>
      <c r="J28" s="261"/>
      <c r="K28" s="187"/>
      <c r="L28" s="132">
        <f>SUM(L30,L32,L34,L36,L38,L40,L42,L44,L46,L48,L50,L52,L54,L56,L58)</f>
        <v>28801966</v>
      </c>
      <c r="M28" s="132"/>
      <c r="N28" s="132"/>
      <c r="O28" s="132"/>
      <c r="P28" s="169">
        <v>61.7</v>
      </c>
      <c r="Q28" s="169"/>
      <c r="R28" s="169"/>
      <c r="S28" s="132">
        <f>SUM(S30,S32,S34,S36,S38,S40,S42,S44,S46,S48,S50,S52,S54,S56,S58)</f>
        <v>31279045</v>
      </c>
      <c r="T28" s="132"/>
      <c r="U28" s="132"/>
      <c r="V28" s="132"/>
      <c r="W28" s="169">
        <v>64.760000000000005</v>
      </c>
      <c r="X28" s="169"/>
      <c r="Y28" s="169"/>
      <c r="Z28" s="132">
        <f>SUM(Z30:AC58)</f>
        <v>29113791</v>
      </c>
      <c r="AA28" s="132"/>
      <c r="AB28" s="132"/>
      <c r="AC28" s="132"/>
      <c r="AD28" s="138">
        <f>ROUND(Z28/$Z$6*100,2)</f>
        <v>60.57</v>
      </c>
      <c r="AE28" s="138"/>
      <c r="AF28" s="138"/>
    </row>
    <row r="29" spans="1:32" ht="15" customHeight="1">
      <c r="A29" s="33"/>
      <c r="B29" s="33"/>
      <c r="D29" s="33"/>
      <c r="E29" s="33"/>
      <c r="F29" s="33"/>
      <c r="G29" s="33"/>
      <c r="H29" s="33"/>
      <c r="I29" s="33"/>
      <c r="J29" s="33"/>
      <c r="K29" s="34"/>
      <c r="L29" s="130"/>
      <c r="M29" s="130"/>
      <c r="N29" s="130"/>
      <c r="O29" s="130"/>
      <c r="P29" s="169"/>
      <c r="Q29" s="169"/>
      <c r="R29" s="169"/>
      <c r="S29" s="130"/>
      <c r="T29" s="130"/>
      <c r="U29" s="130"/>
      <c r="V29" s="130"/>
      <c r="W29" s="169"/>
      <c r="X29" s="169"/>
      <c r="Y29" s="169"/>
      <c r="Z29" s="130"/>
      <c r="AA29" s="130"/>
      <c r="AB29" s="130"/>
      <c r="AC29" s="130"/>
      <c r="AD29" s="169"/>
      <c r="AE29" s="169"/>
      <c r="AF29" s="169"/>
    </row>
    <row r="30" spans="1:32" ht="21" customHeight="1">
      <c r="A30" s="33"/>
      <c r="C30" s="128" t="s">
        <v>77</v>
      </c>
      <c r="D30" s="128"/>
      <c r="E30" s="128"/>
      <c r="F30" s="128"/>
      <c r="G30" s="128"/>
      <c r="H30" s="128"/>
      <c r="I30" s="128"/>
      <c r="J30" s="128"/>
      <c r="K30" s="257"/>
      <c r="L30" s="130">
        <v>266736</v>
      </c>
      <c r="M30" s="130"/>
      <c r="N30" s="130"/>
      <c r="O30" s="130"/>
      <c r="P30" s="169">
        <v>0.6</v>
      </c>
      <c r="Q30" s="169"/>
      <c r="R30" s="169"/>
      <c r="S30" s="130">
        <v>278810</v>
      </c>
      <c r="T30" s="130"/>
      <c r="U30" s="130"/>
      <c r="V30" s="130"/>
      <c r="W30" s="169">
        <v>0.57999999999999996</v>
      </c>
      <c r="X30" s="169"/>
      <c r="Y30" s="169"/>
      <c r="Z30" s="130">
        <v>260786</v>
      </c>
      <c r="AA30" s="130"/>
      <c r="AB30" s="130"/>
      <c r="AC30" s="130"/>
      <c r="AD30" s="138">
        <f>ROUND(Z30/$Z$6*100,2)</f>
        <v>0.54</v>
      </c>
      <c r="AE30" s="138"/>
      <c r="AF30" s="138"/>
    </row>
    <row r="31" spans="1:32" ht="15" customHeight="1">
      <c r="A31" s="33"/>
      <c r="C31" s="33"/>
      <c r="D31" s="33"/>
      <c r="E31" s="33"/>
      <c r="F31" s="33"/>
      <c r="G31" s="33"/>
      <c r="H31" s="33"/>
      <c r="I31" s="33"/>
      <c r="J31" s="33"/>
      <c r="K31" s="34"/>
      <c r="L31" s="130"/>
      <c r="M31" s="130"/>
      <c r="N31" s="130"/>
      <c r="O31" s="130"/>
      <c r="P31" s="169"/>
      <c r="Q31" s="169"/>
      <c r="R31" s="169"/>
      <c r="S31" s="130"/>
      <c r="T31" s="130"/>
      <c r="U31" s="130"/>
      <c r="V31" s="130"/>
      <c r="W31" s="169"/>
      <c r="X31" s="169"/>
      <c r="Y31" s="169"/>
      <c r="Z31" s="130"/>
      <c r="AA31" s="130"/>
      <c r="AB31" s="130"/>
      <c r="AC31" s="130"/>
      <c r="AD31" s="169"/>
      <c r="AE31" s="169"/>
      <c r="AF31" s="169"/>
    </row>
    <row r="32" spans="1:32" ht="21" customHeight="1">
      <c r="A32" s="33"/>
      <c r="C32" s="128" t="s">
        <v>78</v>
      </c>
      <c r="D32" s="128"/>
      <c r="E32" s="128"/>
      <c r="F32" s="128"/>
      <c r="G32" s="128"/>
      <c r="H32" s="128"/>
      <c r="I32" s="128"/>
      <c r="J32" s="128"/>
      <c r="K32" s="257"/>
      <c r="L32" s="130">
        <v>23971</v>
      </c>
      <c r="M32" s="130"/>
      <c r="N32" s="130"/>
      <c r="O32" s="130"/>
      <c r="P32" s="169">
        <v>0.1</v>
      </c>
      <c r="Q32" s="169"/>
      <c r="R32" s="169"/>
      <c r="S32" s="130">
        <v>20604</v>
      </c>
      <c r="T32" s="130"/>
      <c r="U32" s="130"/>
      <c r="V32" s="130"/>
      <c r="W32" s="169">
        <v>0.04</v>
      </c>
      <c r="X32" s="169"/>
      <c r="Y32" s="169"/>
      <c r="Z32" s="130">
        <v>13321</v>
      </c>
      <c r="AA32" s="130"/>
      <c r="AB32" s="130"/>
      <c r="AC32" s="130"/>
      <c r="AD32" s="138">
        <f>ROUND(Z32/$Z$6*100,2)</f>
        <v>0.03</v>
      </c>
      <c r="AE32" s="138"/>
      <c r="AF32" s="138"/>
    </row>
    <row r="33" spans="1:33" ht="15" customHeight="1">
      <c r="A33" s="33"/>
      <c r="C33" s="33"/>
      <c r="D33" s="33"/>
      <c r="E33" s="33"/>
      <c r="F33" s="33"/>
      <c r="G33" s="33"/>
      <c r="H33" s="33"/>
      <c r="I33" s="33"/>
      <c r="J33" s="33"/>
      <c r="K33" s="34"/>
      <c r="L33" s="130"/>
      <c r="M33" s="130"/>
      <c r="N33" s="130"/>
      <c r="O33" s="130"/>
      <c r="P33" s="169"/>
      <c r="Q33" s="169"/>
      <c r="R33" s="169"/>
      <c r="S33" s="130"/>
      <c r="T33" s="130"/>
      <c r="U33" s="130"/>
      <c r="V33" s="130"/>
      <c r="W33" s="169"/>
      <c r="X33" s="169"/>
      <c r="Y33" s="169"/>
      <c r="Z33" s="130"/>
      <c r="AA33" s="130"/>
      <c r="AB33" s="130"/>
      <c r="AC33" s="130"/>
      <c r="AD33" s="169"/>
      <c r="AE33" s="169"/>
      <c r="AF33" s="169"/>
    </row>
    <row r="34" spans="1:33" ht="21" customHeight="1">
      <c r="A34" s="33"/>
      <c r="C34" s="128" t="s">
        <v>197</v>
      </c>
      <c r="D34" s="128"/>
      <c r="E34" s="128"/>
      <c r="F34" s="128"/>
      <c r="G34" s="128"/>
      <c r="H34" s="128"/>
      <c r="I34" s="128"/>
      <c r="J34" s="128"/>
      <c r="K34" s="257"/>
      <c r="L34" s="130">
        <v>58250</v>
      </c>
      <c r="M34" s="130"/>
      <c r="N34" s="130"/>
      <c r="O34" s="130"/>
      <c r="P34" s="169">
        <v>0.1</v>
      </c>
      <c r="Q34" s="169"/>
      <c r="R34" s="169"/>
      <c r="S34" s="130">
        <v>45153</v>
      </c>
      <c r="T34" s="130"/>
      <c r="U34" s="130"/>
      <c r="V34" s="130"/>
      <c r="W34" s="169">
        <v>0.09</v>
      </c>
      <c r="X34" s="169"/>
      <c r="Y34" s="169"/>
      <c r="Z34" s="130">
        <v>27070</v>
      </c>
      <c r="AA34" s="130"/>
      <c r="AB34" s="130"/>
      <c r="AC34" s="130"/>
      <c r="AD34" s="138">
        <f>ROUND(Z34/$Z$6*100,2)</f>
        <v>0.06</v>
      </c>
      <c r="AE34" s="138"/>
      <c r="AF34" s="138"/>
    </row>
    <row r="35" spans="1:33" ht="15" customHeight="1">
      <c r="A35" s="33"/>
      <c r="C35" s="33"/>
      <c r="D35" s="33"/>
      <c r="E35" s="33"/>
      <c r="F35" s="33"/>
      <c r="G35" s="33"/>
      <c r="H35" s="33"/>
      <c r="I35" s="33"/>
      <c r="J35" s="33"/>
      <c r="K35" s="34"/>
      <c r="L35" s="130"/>
      <c r="M35" s="130"/>
      <c r="N35" s="130"/>
      <c r="O35" s="130"/>
      <c r="P35" s="169"/>
      <c r="Q35" s="169"/>
      <c r="R35" s="169"/>
      <c r="S35" s="130"/>
      <c r="T35" s="130"/>
      <c r="U35" s="130"/>
      <c r="V35" s="130"/>
      <c r="W35" s="169"/>
      <c r="X35" s="169"/>
      <c r="Y35" s="169"/>
      <c r="Z35" s="130"/>
      <c r="AA35" s="130"/>
      <c r="AB35" s="130"/>
      <c r="AC35" s="130"/>
      <c r="AD35" s="169"/>
      <c r="AE35" s="169"/>
      <c r="AF35" s="169"/>
    </row>
    <row r="36" spans="1:33" ht="21" customHeight="1">
      <c r="A36" s="33"/>
      <c r="C36" s="128" t="s">
        <v>198</v>
      </c>
      <c r="D36" s="128"/>
      <c r="E36" s="128"/>
      <c r="F36" s="128"/>
      <c r="G36" s="128"/>
      <c r="H36" s="128"/>
      <c r="I36" s="128"/>
      <c r="J36" s="128"/>
      <c r="K36" s="257"/>
      <c r="L36" s="130">
        <v>42244</v>
      </c>
      <c r="M36" s="130"/>
      <c r="N36" s="130"/>
      <c r="O36" s="130"/>
      <c r="P36" s="169">
        <v>0.1</v>
      </c>
      <c r="Q36" s="169"/>
      <c r="R36" s="169"/>
      <c r="S36" s="130">
        <v>42787</v>
      </c>
      <c r="T36" s="130"/>
      <c r="U36" s="130"/>
      <c r="V36" s="130"/>
      <c r="W36" s="169">
        <v>0.09</v>
      </c>
      <c r="X36" s="169"/>
      <c r="Y36" s="169"/>
      <c r="Z36" s="130">
        <v>17844</v>
      </c>
      <c r="AA36" s="130"/>
      <c r="AB36" s="130"/>
      <c r="AC36" s="130"/>
      <c r="AD36" s="138">
        <f>ROUND(Z36/$Z$6*100,2)</f>
        <v>0.04</v>
      </c>
      <c r="AE36" s="138"/>
      <c r="AF36" s="138"/>
    </row>
    <row r="37" spans="1:33" ht="15" customHeight="1">
      <c r="A37" s="33"/>
      <c r="C37" s="33"/>
      <c r="D37" s="33"/>
      <c r="E37" s="33"/>
      <c r="F37" s="33"/>
      <c r="G37" s="33"/>
      <c r="H37" s="33"/>
      <c r="I37" s="33"/>
      <c r="J37" s="33"/>
      <c r="K37" s="34"/>
      <c r="L37" s="130"/>
      <c r="M37" s="130"/>
      <c r="N37" s="130"/>
      <c r="O37" s="130"/>
      <c r="P37" s="169"/>
      <c r="Q37" s="169"/>
      <c r="R37" s="169"/>
      <c r="S37" s="130"/>
      <c r="T37" s="130"/>
      <c r="U37" s="130"/>
      <c r="V37" s="130"/>
      <c r="W37" s="169"/>
      <c r="X37" s="169"/>
      <c r="Y37" s="169"/>
      <c r="Z37" s="130"/>
      <c r="AA37" s="130"/>
      <c r="AB37" s="130"/>
      <c r="AC37" s="130"/>
      <c r="AD37" s="169"/>
      <c r="AE37" s="169"/>
      <c r="AF37" s="169"/>
    </row>
    <row r="38" spans="1:33" ht="21" customHeight="1">
      <c r="A38" s="33"/>
      <c r="C38" s="128" t="s">
        <v>79</v>
      </c>
      <c r="D38" s="128"/>
      <c r="E38" s="128"/>
      <c r="F38" s="128"/>
      <c r="G38" s="128"/>
      <c r="H38" s="128"/>
      <c r="I38" s="128"/>
      <c r="J38" s="128"/>
      <c r="K38" s="257"/>
      <c r="L38" s="130">
        <v>1431653</v>
      </c>
      <c r="M38" s="130"/>
      <c r="N38" s="130"/>
      <c r="O38" s="130"/>
      <c r="P38" s="169">
        <v>3.1</v>
      </c>
      <c r="Q38" s="169"/>
      <c r="R38" s="169"/>
      <c r="S38" s="130">
        <v>2374161</v>
      </c>
      <c r="T38" s="130"/>
      <c r="U38" s="130"/>
      <c r="V38" s="130"/>
      <c r="W38" s="169">
        <v>4.92</v>
      </c>
      <c r="X38" s="169"/>
      <c r="Y38" s="169"/>
      <c r="Z38" s="130">
        <v>2138452</v>
      </c>
      <c r="AA38" s="130"/>
      <c r="AB38" s="130"/>
      <c r="AC38" s="130"/>
      <c r="AD38" s="138">
        <f>ROUND(Z38/$Z$6*100,2)</f>
        <v>4.45</v>
      </c>
      <c r="AE38" s="138"/>
      <c r="AF38" s="138"/>
    </row>
    <row r="39" spans="1:33" ht="15" customHeight="1">
      <c r="A39" s="33"/>
      <c r="C39" s="33"/>
      <c r="D39" s="33"/>
      <c r="E39" s="33"/>
      <c r="F39" s="33"/>
      <c r="G39" s="33"/>
      <c r="H39" s="33"/>
      <c r="I39" s="33"/>
      <c r="J39" s="33"/>
      <c r="K39" s="34"/>
      <c r="L39" s="130"/>
      <c r="M39" s="130"/>
      <c r="N39" s="130"/>
      <c r="O39" s="130"/>
      <c r="P39" s="169"/>
      <c r="Q39" s="169"/>
      <c r="R39" s="169"/>
      <c r="S39" s="130"/>
      <c r="T39" s="130"/>
      <c r="U39" s="130"/>
      <c r="V39" s="130"/>
      <c r="W39" s="169"/>
      <c r="X39" s="169"/>
      <c r="Y39" s="169"/>
      <c r="Z39" s="130"/>
      <c r="AA39" s="130"/>
      <c r="AB39" s="130"/>
      <c r="AC39" s="130"/>
      <c r="AD39" s="169"/>
      <c r="AE39" s="169"/>
      <c r="AF39" s="169"/>
    </row>
    <row r="40" spans="1:33" ht="21" customHeight="1">
      <c r="A40" s="33"/>
      <c r="C40" s="128" t="s">
        <v>80</v>
      </c>
      <c r="D40" s="128"/>
      <c r="E40" s="128"/>
      <c r="F40" s="128"/>
      <c r="G40" s="128"/>
      <c r="H40" s="128"/>
      <c r="I40" s="128"/>
      <c r="J40" s="128"/>
      <c r="K40" s="257"/>
      <c r="L40" s="130">
        <v>30022</v>
      </c>
      <c r="M40" s="130"/>
      <c r="N40" s="130"/>
      <c r="O40" s="130"/>
      <c r="P40" s="169">
        <v>0.1</v>
      </c>
      <c r="Q40" s="169"/>
      <c r="R40" s="169"/>
      <c r="S40" s="130">
        <v>31113</v>
      </c>
      <c r="T40" s="130"/>
      <c r="U40" s="130"/>
      <c r="V40" s="130"/>
      <c r="W40" s="169">
        <v>0.06</v>
      </c>
      <c r="X40" s="169"/>
      <c r="Y40" s="169"/>
      <c r="Z40" s="130">
        <v>31299</v>
      </c>
      <c r="AA40" s="130"/>
      <c r="AB40" s="130"/>
      <c r="AC40" s="130"/>
      <c r="AD40" s="138">
        <f>ROUND(Z40/$Z$6*100,2)</f>
        <v>7.0000000000000007E-2</v>
      </c>
      <c r="AE40" s="138"/>
      <c r="AF40" s="138"/>
    </row>
    <row r="41" spans="1:33" ht="15" customHeight="1">
      <c r="A41" s="33"/>
      <c r="C41" s="33"/>
      <c r="D41" s="33"/>
      <c r="E41" s="33"/>
      <c r="F41" s="33"/>
      <c r="G41" s="33"/>
      <c r="H41" s="33"/>
      <c r="I41" s="33"/>
      <c r="J41" s="33"/>
      <c r="K41" s="34"/>
      <c r="L41" s="130"/>
      <c r="M41" s="130"/>
      <c r="N41" s="130"/>
      <c r="O41" s="130"/>
      <c r="P41" s="169"/>
      <c r="Q41" s="169"/>
      <c r="R41" s="169"/>
      <c r="S41" s="130"/>
      <c r="T41" s="130"/>
      <c r="U41" s="130"/>
      <c r="V41" s="130"/>
      <c r="W41" s="169"/>
      <c r="X41" s="169"/>
      <c r="Y41" s="169"/>
      <c r="Z41" s="130"/>
      <c r="AA41" s="130"/>
      <c r="AB41" s="130"/>
      <c r="AC41" s="130"/>
      <c r="AD41" s="169"/>
      <c r="AE41" s="169"/>
      <c r="AF41" s="169"/>
    </row>
    <row r="42" spans="1:33" ht="21" customHeight="1">
      <c r="A42" s="33"/>
      <c r="C42" s="128" t="s">
        <v>81</v>
      </c>
      <c r="D42" s="128"/>
      <c r="E42" s="128"/>
      <c r="F42" s="128"/>
      <c r="G42" s="128"/>
      <c r="H42" s="128"/>
      <c r="I42" s="128"/>
      <c r="J42" s="128"/>
      <c r="K42" s="257"/>
      <c r="L42" s="130" t="s">
        <v>302</v>
      </c>
      <c r="M42" s="130"/>
      <c r="N42" s="130"/>
      <c r="O42" s="130"/>
      <c r="P42" s="169" t="s">
        <v>302</v>
      </c>
      <c r="Q42" s="169"/>
      <c r="R42" s="169"/>
      <c r="S42" s="130" t="s">
        <v>303</v>
      </c>
      <c r="T42" s="130"/>
      <c r="U42" s="130"/>
      <c r="V42" s="130"/>
      <c r="W42" s="169" t="s">
        <v>302</v>
      </c>
      <c r="X42" s="169"/>
      <c r="Y42" s="169"/>
      <c r="Z42" s="130" t="s">
        <v>303</v>
      </c>
      <c r="AA42" s="130"/>
      <c r="AB42" s="130"/>
      <c r="AC42" s="130"/>
      <c r="AD42" s="169" t="s">
        <v>303</v>
      </c>
      <c r="AE42" s="169"/>
      <c r="AF42" s="169"/>
      <c r="AG42" s="21"/>
    </row>
    <row r="43" spans="1:33" ht="15" customHeight="1">
      <c r="A43" s="33"/>
      <c r="C43" s="33"/>
      <c r="D43" s="33"/>
      <c r="E43" s="33"/>
      <c r="F43" s="33"/>
      <c r="G43" s="33"/>
      <c r="H43" s="33"/>
      <c r="I43" s="33"/>
      <c r="J43" s="33"/>
      <c r="K43" s="34"/>
      <c r="L43" s="130"/>
      <c r="M43" s="130"/>
      <c r="N43" s="130"/>
      <c r="O43" s="130"/>
      <c r="P43" s="169"/>
      <c r="Q43" s="169"/>
      <c r="R43" s="169"/>
      <c r="S43" s="130"/>
      <c r="T43" s="130"/>
      <c r="U43" s="130"/>
      <c r="V43" s="130"/>
      <c r="W43" s="169"/>
      <c r="X43" s="169"/>
      <c r="Y43" s="169"/>
      <c r="Z43" s="130"/>
      <c r="AA43" s="130"/>
      <c r="AB43" s="130"/>
      <c r="AC43" s="130"/>
      <c r="AD43" s="169"/>
      <c r="AE43" s="169"/>
      <c r="AF43" s="169"/>
    </row>
    <row r="44" spans="1:33" ht="21" customHeight="1">
      <c r="A44" s="33"/>
      <c r="C44" s="128" t="s">
        <v>82</v>
      </c>
      <c r="D44" s="128"/>
      <c r="E44" s="128"/>
      <c r="F44" s="128"/>
      <c r="G44" s="128"/>
      <c r="H44" s="128"/>
      <c r="I44" s="128"/>
      <c r="J44" s="128"/>
      <c r="K44" s="257"/>
      <c r="L44" s="130">
        <v>24642</v>
      </c>
      <c r="M44" s="130"/>
      <c r="N44" s="130"/>
      <c r="O44" s="130"/>
      <c r="P44" s="169">
        <v>0.1</v>
      </c>
      <c r="Q44" s="169"/>
      <c r="R44" s="169"/>
      <c r="S44" s="130">
        <v>37598</v>
      </c>
      <c r="T44" s="130"/>
      <c r="U44" s="130"/>
      <c r="V44" s="130"/>
      <c r="W44" s="169">
        <v>0.08</v>
      </c>
      <c r="X44" s="169"/>
      <c r="Y44" s="169"/>
      <c r="Z44" s="130">
        <v>39204</v>
      </c>
      <c r="AA44" s="130"/>
      <c r="AB44" s="130"/>
      <c r="AC44" s="130"/>
      <c r="AD44" s="138">
        <f>ROUND(Z44/$Z$6*100,2)</f>
        <v>0.08</v>
      </c>
      <c r="AE44" s="138"/>
      <c r="AF44" s="138"/>
    </row>
    <row r="45" spans="1:33" ht="15" customHeight="1">
      <c r="A45" s="33"/>
      <c r="C45" s="33"/>
      <c r="D45" s="33"/>
      <c r="E45" s="33"/>
      <c r="F45" s="33"/>
      <c r="G45" s="33"/>
      <c r="H45" s="33"/>
      <c r="I45" s="33"/>
      <c r="J45" s="33"/>
      <c r="K45" s="34"/>
      <c r="L45" s="130"/>
      <c r="M45" s="130"/>
      <c r="N45" s="130"/>
      <c r="O45" s="130"/>
      <c r="P45" s="169"/>
      <c r="Q45" s="169"/>
      <c r="R45" s="169"/>
      <c r="S45" s="130"/>
      <c r="T45" s="130"/>
      <c r="U45" s="130"/>
      <c r="V45" s="130"/>
      <c r="W45" s="169"/>
      <c r="X45" s="169"/>
      <c r="Y45" s="169"/>
      <c r="Z45" s="130"/>
      <c r="AA45" s="130"/>
      <c r="AB45" s="130"/>
      <c r="AC45" s="130"/>
      <c r="AD45" s="169"/>
      <c r="AE45" s="169"/>
      <c r="AF45" s="169"/>
    </row>
    <row r="46" spans="1:33" ht="21" customHeight="1">
      <c r="A46" s="33"/>
      <c r="C46" s="258" t="s">
        <v>83</v>
      </c>
      <c r="D46" s="258"/>
      <c r="E46" s="258"/>
      <c r="F46" s="258"/>
      <c r="G46" s="258"/>
      <c r="H46" s="258"/>
      <c r="I46" s="258"/>
      <c r="J46" s="258"/>
      <c r="K46" s="259"/>
      <c r="L46" s="130">
        <v>14294</v>
      </c>
      <c r="M46" s="130"/>
      <c r="N46" s="130"/>
      <c r="O46" s="130"/>
      <c r="P46" s="169">
        <v>0</v>
      </c>
      <c r="Q46" s="169"/>
      <c r="R46" s="169"/>
      <c r="S46" s="130">
        <v>14663</v>
      </c>
      <c r="T46" s="130"/>
      <c r="U46" s="130"/>
      <c r="V46" s="130"/>
      <c r="W46" s="169">
        <v>0.03</v>
      </c>
      <c r="X46" s="169"/>
      <c r="Y46" s="169"/>
      <c r="Z46" s="130">
        <v>16475</v>
      </c>
      <c r="AA46" s="130"/>
      <c r="AB46" s="130"/>
      <c r="AC46" s="130"/>
      <c r="AD46" s="138">
        <f>ROUND(Z46/$Z$6*100,2)</f>
        <v>0.03</v>
      </c>
      <c r="AE46" s="138"/>
      <c r="AF46" s="138"/>
    </row>
    <row r="47" spans="1:33" ht="15" customHeight="1">
      <c r="A47" s="33"/>
      <c r="C47" s="35"/>
      <c r="D47" s="35"/>
      <c r="E47" s="35"/>
      <c r="F47" s="35"/>
      <c r="G47" s="35"/>
      <c r="H47" s="35"/>
      <c r="I47" s="35"/>
      <c r="J47" s="35"/>
      <c r="K47" s="71"/>
      <c r="L47" s="130"/>
      <c r="M47" s="130"/>
      <c r="N47" s="130"/>
      <c r="O47" s="130"/>
      <c r="P47" s="169"/>
      <c r="Q47" s="169"/>
      <c r="R47" s="169"/>
      <c r="S47" s="130"/>
      <c r="T47" s="130"/>
      <c r="U47" s="130"/>
      <c r="V47" s="130"/>
      <c r="W47" s="169"/>
      <c r="X47" s="169"/>
      <c r="Y47" s="169"/>
      <c r="Z47" s="130"/>
      <c r="AA47" s="130"/>
      <c r="AB47" s="130"/>
      <c r="AC47" s="130"/>
      <c r="AD47" s="169"/>
      <c r="AE47" s="169"/>
      <c r="AF47" s="169"/>
    </row>
    <row r="48" spans="1:33" ht="21" customHeight="1">
      <c r="A48" s="33"/>
      <c r="C48" s="128" t="s">
        <v>84</v>
      </c>
      <c r="D48" s="128"/>
      <c r="E48" s="128"/>
      <c r="F48" s="128"/>
      <c r="G48" s="128"/>
      <c r="H48" s="128"/>
      <c r="I48" s="128"/>
      <c r="J48" s="128"/>
      <c r="K48" s="257"/>
      <c r="L48" s="130">
        <v>45455</v>
      </c>
      <c r="M48" s="130"/>
      <c r="N48" s="130"/>
      <c r="O48" s="130"/>
      <c r="P48" s="169">
        <v>0.1</v>
      </c>
      <c r="Q48" s="169"/>
      <c r="R48" s="169"/>
      <c r="S48" s="130">
        <v>48626</v>
      </c>
      <c r="T48" s="130"/>
      <c r="U48" s="130"/>
      <c r="V48" s="130"/>
      <c r="W48" s="169">
        <v>0.1</v>
      </c>
      <c r="X48" s="169"/>
      <c r="Y48" s="169"/>
      <c r="Z48" s="130">
        <v>52703</v>
      </c>
      <c r="AA48" s="130"/>
      <c r="AB48" s="130"/>
      <c r="AC48" s="130"/>
      <c r="AD48" s="138">
        <f>ROUND(Z48/$Z$6*100,2)</f>
        <v>0.11</v>
      </c>
      <c r="AE48" s="138"/>
      <c r="AF48" s="138"/>
    </row>
    <row r="49" spans="1:32" ht="15" customHeight="1">
      <c r="A49" s="33"/>
      <c r="C49" s="35"/>
      <c r="D49" s="35"/>
      <c r="E49" s="35"/>
      <c r="F49" s="35"/>
      <c r="G49" s="35"/>
      <c r="H49" s="35"/>
      <c r="I49" s="35"/>
      <c r="J49" s="35"/>
      <c r="K49" s="71"/>
      <c r="L49" s="130"/>
      <c r="M49" s="130"/>
      <c r="N49" s="130"/>
      <c r="O49" s="130"/>
      <c r="P49" s="169"/>
      <c r="Q49" s="169"/>
      <c r="R49" s="169"/>
      <c r="S49" s="130"/>
      <c r="T49" s="130"/>
      <c r="U49" s="130"/>
      <c r="V49" s="130"/>
      <c r="W49" s="169"/>
      <c r="X49" s="169"/>
      <c r="Y49" s="169"/>
      <c r="Z49" s="130"/>
      <c r="AA49" s="130"/>
      <c r="AB49" s="130"/>
      <c r="AC49" s="130"/>
      <c r="AD49" s="169"/>
      <c r="AE49" s="169"/>
      <c r="AF49" s="169"/>
    </row>
    <row r="50" spans="1:32" ht="21" customHeight="1">
      <c r="A50" s="33"/>
      <c r="C50" s="128" t="s">
        <v>85</v>
      </c>
      <c r="D50" s="128"/>
      <c r="E50" s="128"/>
      <c r="F50" s="128"/>
      <c r="G50" s="128"/>
      <c r="H50" s="128"/>
      <c r="I50" s="128"/>
      <c r="J50" s="128"/>
      <c r="K50" s="257"/>
      <c r="L50" s="130">
        <v>8629805</v>
      </c>
      <c r="M50" s="130"/>
      <c r="N50" s="130"/>
      <c r="O50" s="130"/>
      <c r="P50" s="169">
        <v>18.5</v>
      </c>
      <c r="Q50" s="169"/>
      <c r="R50" s="169"/>
      <c r="S50" s="130">
        <v>9063010</v>
      </c>
      <c r="T50" s="130"/>
      <c r="U50" s="130"/>
      <c r="V50" s="130"/>
      <c r="W50" s="169">
        <v>18.760000000000002</v>
      </c>
      <c r="X50" s="169"/>
      <c r="Y50" s="169"/>
      <c r="Z50" s="130">
        <v>8823685</v>
      </c>
      <c r="AA50" s="130"/>
      <c r="AB50" s="130"/>
      <c r="AC50" s="130"/>
      <c r="AD50" s="138">
        <f>ROUND(Z50/$Z$6*100,2)</f>
        <v>18.36</v>
      </c>
      <c r="AE50" s="138"/>
      <c r="AF50" s="138"/>
    </row>
    <row r="51" spans="1:32" ht="15" customHeight="1">
      <c r="A51" s="33"/>
      <c r="C51" s="33"/>
      <c r="D51" s="33"/>
      <c r="E51" s="33"/>
      <c r="F51" s="33"/>
      <c r="G51" s="33"/>
      <c r="H51" s="33"/>
      <c r="I51" s="33"/>
      <c r="J51" s="33"/>
      <c r="K51" s="34"/>
      <c r="L51" s="130"/>
      <c r="M51" s="130"/>
      <c r="N51" s="130"/>
      <c r="O51" s="130"/>
      <c r="P51" s="169"/>
      <c r="Q51" s="169"/>
      <c r="R51" s="169"/>
      <c r="S51" s="130"/>
      <c r="T51" s="130"/>
      <c r="U51" s="130"/>
      <c r="V51" s="130"/>
      <c r="W51" s="169"/>
      <c r="X51" s="169"/>
      <c r="Y51" s="169"/>
      <c r="Z51" s="130"/>
      <c r="AA51" s="130"/>
      <c r="AB51" s="130"/>
      <c r="AC51" s="130"/>
      <c r="AD51" s="169"/>
      <c r="AE51" s="169"/>
      <c r="AF51" s="169"/>
    </row>
    <row r="52" spans="1:32" ht="21" customHeight="1">
      <c r="A52" s="33"/>
      <c r="C52" s="128" t="s">
        <v>86</v>
      </c>
      <c r="D52" s="128"/>
      <c r="E52" s="128"/>
      <c r="F52" s="128"/>
      <c r="G52" s="128"/>
      <c r="H52" s="128"/>
      <c r="I52" s="128"/>
      <c r="J52" s="128"/>
      <c r="K52" s="257"/>
      <c r="L52" s="130">
        <v>23073</v>
      </c>
      <c r="M52" s="130"/>
      <c r="N52" s="130"/>
      <c r="O52" s="130"/>
      <c r="P52" s="169">
        <v>0</v>
      </c>
      <c r="Q52" s="169"/>
      <c r="R52" s="169"/>
      <c r="S52" s="130">
        <v>24509</v>
      </c>
      <c r="T52" s="130"/>
      <c r="U52" s="130"/>
      <c r="V52" s="130"/>
      <c r="W52" s="169">
        <v>0.05</v>
      </c>
      <c r="X52" s="169"/>
      <c r="Y52" s="169"/>
      <c r="Z52" s="130">
        <v>24148</v>
      </c>
      <c r="AA52" s="130"/>
      <c r="AB52" s="130"/>
      <c r="AC52" s="130"/>
      <c r="AD52" s="138">
        <f>ROUND(Z52/$Z$6*100,2)</f>
        <v>0.05</v>
      </c>
      <c r="AE52" s="138"/>
      <c r="AF52" s="138"/>
    </row>
    <row r="53" spans="1:32" ht="15" customHeight="1">
      <c r="A53" s="33"/>
      <c r="C53" s="33"/>
      <c r="D53" s="33"/>
      <c r="E53" s="33"/>
      <c r="F53" s="33"/>
      <c r="G53" s="33"/>
      <c r="H53" s="33"/>
      <c r="I53" s="33"/>
      <c r="J53" s="33"/>
      <c r="K53" s="34"/>
      <c r="L53" s="130"/>
      <c r="M53" s="130"/>
      <c r="N53" s="130"/>
      <c r="O53" s="130"/>
      <c r="P53" s="169"/>
      <c r="Q53" s="169"/>
      <c r="R53" s="169"/>
      <c r="S53" s="130"/>
      <c r="T53" s="130"/>
      <c r="U53" s="130"/>
      <c r="V53" s="130"/>
      <c r="W53" s="169"/>
      <c r="X53" s="169"/>
      <c r="Y53" s="169"/>
      <c r="Z53" s="130"/>
      <c r="AA53" s="130"/>
      <c r="AB53" s="130"/>
      <c r="AC53" s="130"/>
      <c r="AD53" s="169"/>
      <c r="AE53" s="169"/>
      <c r="AF53" s="169"/>
    </row>
    <row r="54" spans="1:32" ht="21" customHeight="1">
      <c r="A54" s="33"/>
      <c r="C54" s="128" t="s">
        <v>89</v>
      </c>
      <c r="D54" s="128"/>
      <c r="E54" s="128"/>
      <c r="F54" s="128"/>
      <c r="G54" s="128"/>
      <c r="H54" s="128"/>
      <c r="I54" s="128"/>
      <c r="J54" s="128"/>
      <c r="K54" s="257"/>
      <c r="L54" s="130">
        <v>11009470</v>
      </c>
      <c r="M54" s="130"/>
      <c r="N54" s="130"/>
      <c r="O54" s="130"/>
      <c r="P54" s="169">
        <v>23.6</v>
      </c>
      <c r="Q54" s="169"/>
      <c r="R54" s="169"/>
      <c r="S54" s="130">
        <v>11219707</v>
      </c>
      <c r="T54" s="130"/>
      <c r="U54" s="130"/>
      <c r="V54" s="130"/>
      <c r="W54" s="169">
        <v>23.23</v>
      </c>
      <c r="X54" s="169"/>
      <c r="Y54" s="169"/>
      <c r="Z54" s="130">
        <v>11525930</v>
      </c>
      <c r="AA54" s="130"/>
      <c r="AB54" s="130"/>
      <c r="AC54" s="130"/>
      <c r="AD54" s="138">
        <f>ROUND(Z54/$Z$6*100,2)</f>
        <v>23.98</v>
      </c>
      <c r="AE54" s="138"/>
      <c r="AF54" s="138"/>
    </row>
    <row r="55" spans="1:32" ht="15" customHeight="1">
      <c r="A55" s="33"/>
      <c r="C55" s="33"/>
      <c r="D55" s="33"/>
      <c r="E55" s="33"/>
      <c r="F55" s="33"/>
      <c r="G55" s="33"/>
      <c r="H55" s="33"/>
      <c r="I55" s="33"/>
      <c r="J55" s="33"/>
      <c r="K55" s="34"/>
      <c r="L55" s="130"/>
      <c r="M55" s="130"/>
      <c r="N55" s="130"/>
      <c r="O55" s="130"/>
      <c r="P55" s="169"/>
      <c r="Q55" s="169"/>
      <c r="R55" s="169"/>
      <c r="S55" s="130"/>
      <c r="T55" s="130"/>
      <c r="U55" s="130"/>
      <c r="V55" s="130"/>
      <c r="W55" s="169"/>
      <c r="X55" s="169"/>
      <c r="Y55" s="169"/>
      <c r="Z55" s="130"/>
      <c r="AA55" s="130"/>
      <c r="AB55" s="130"/>
      <c r="AC55" s="130"/>
      <c r="AD55" s="169"/>
      <c r="AE55" s="169"/>
      <c r="AF55" s="169"/>
    </row>
    <row r="56" spans="1:32" ht="21" customHeight="1">
      <c r="A56" s="33"/>
      <c r="C56" s="128" t="s">
        <v>90</v>
      </c>
      <c r="D56" s="128"/>
      <c r="E56" s="128"/>
      <c r="F56" s="128"/>
      <c r="G56" s="128"/>
      <c r="H56" s="128"/>
      <c r="I56" s="128"/>
      <c r="J56" s="128"/>
      <c r="K56" s="257"/>
      <c r="L56" s="130">
        <v>3670087</v>
      </c>
      <c r="M56" s="130"/>
      <c r="N56" s="130"/>
      <c r="O56" s="130"/>
      <c r="P56" s="169">
        <v>7.9</v>
      </c>
      <c r="Q56" s="169"/>
      <c r="R56" s="169"/>
      <c r="S56" s="130">
        <v>3750145</v>
      </c>
      <c r="T56" s="130"/>
      <c r="U56" s="130"/>
      <c r="V56" s="130"/>
      <c r="W56" s="169">
        <v>7.76</v>
      </c>
      <c r="X56" s="169"/>
      <c r="Y56" s="169"/>
      <c r="Z56" s="130">
        <v>3661699</v>
      </c>
      <c r="AA56" s="130"/>
      <c r="AB56" s="130"/>
      <c r="AC56" s="130"/>
      <c r="AD56" s="138">
        <f>ROUND(Z56/$Z$6*100,2)</f>
        <v>7.62</v>
      </c>
      <c r="AE56" s="138"/>
      <c r="AF56" s="138"/>
    </row>
    <row r="57" spans="1:32" ht="21" customHeight="1">
      <c r="A57" s="33"/>
      <c r="C57" s="33"/>
      <c r="D57" s="33"/>
      <c r="E57" s="33"/>
      <c r="F57" s="33"/>
      <c r="G57" s="33"/>
      <c r="H57" s="33"/>
      <c r="I57" s="33"/>
      <c r="J57" s="33"/>
      <c r="K57" s="34"/>
      <c r="L57" s="130"/>
      <c r="M57" s="130"/>
      <c r="N57" s="130"/>
      <c r="O57" s="130"/>
      <c r="P57" s="169"/>
      <c r="Q57" s="169"/>
      <c r="R57" s="169"/>
      <c r="S57" s="130"/>
      <c r="T57" s="130"/>
      <c r="U57" s="130"/>
      <c r="V57" s="130"/>
      <c r="W57" s="169"/>
      <c r="X57" s="169"/>
      <c r="Y57" s="169"/>
      <c r="Z57" s="130"/>
      <c r="AA57" s="130"/>
      <c r="AB57" s="130"/>
      <c r="AC57" s="130"/>
      <c r="AD57" s="169"/>
      <c r="AE57" s="169"/>
      <c r="AF57" s="169"/>
    </row>
    <row r="58" spans="1:32" ht="20.100000000000001" customHeight="1" thickBot="1">
      <c r="A58" s="33"/>
      <c r="C58" s="186" t="s">
        <v>93</v>
      </c>
      <c r="D58" s="186"/>
      <c r="E58" s="186"/>
      <c r="F58" s="186"/>
      <c r="G58" s="186"/>
      <c r="H58" s="186"/>
      <c r="I58" s="186"/>
      <c r="J58" s="186"/>
      <c r="K58" s="268"/>
      <c r="L58" s="166">
        <v>3532264</v>
      </c>
      <c r="M58" s="166"/>
      <c r="N58" s="166"/>
      <c r="O58" s="166"/>
      <c r="P58" s="168">
        <v>7.6</v>
      </c>
      <c r="Q58" s="168"/>
      <c r="R58" s="168"/>
      <c r="S58" s="166">
        <v>4328159</v>
      </c>
      <c r="T58" s="166"/>
      <c r="U58" s="166"/>
      <c r="V58" s="166"/>
      <c r="W58" s="168">
        <v>8.9600000000000009</v>
      </c>
      <c r="X58" s="168"/>
      <c r="Y58" s="168"/>
      <c r="Z58" s="166">
        <v>2481175</v>
      </c>
      <c r="AA58" s="166"/>
      <c r="AB58" s="166"/>
      <c r="AC58" s="166"/>
      <c r="AD58" s="255">
        <f>ROUND(Z58/$Z$6*100,2)</f>
        <v>5.16</v>
      </c>
      <c r="AE58" s="255"/>
      <c r="AF58" s="255"/>
    </row>
    <row r="59" spans="1:32" ht="20.100000000000001" customHeight="1">
      <c r="A59" s="185"/>
      <c r="B59" s="185"/>
      <c r="C59" s="185"/>
      <c r="D59" s="185"/>
      <c r="E59" s="185"/>
      <c r="F59" s="185"/>
      <c r="G59" s="185"/>
      <c r="H59" s="185"/>
      <c r="I59" s="185"/>
      <c r="J59" s="185"/>
      <c r="K59" s="185"/>
      <c r="L59" s="178"/>
      <c r="M59" s="178"/>
      <c r="N59" s="178"/>
      <c r="O59" s="178"/>
      <c r="P59" s="178"/>
      <c r="Q59" s="178"/>
      <c r="R59" s="178"/>
      <c r="S59" s="178"/>
      <c r="T59" s="178"/>
      <c r="U59" s="178"/>
      <c r="V59" s="178"/>
      <c r="W59" s="178"/>
      <c r="X59" s="178"/>
      <c r="Y59" s="178"/>
      <c r="Z59" s="146" t="s">
        <v>330</v>
      </c>
      <c r="AA59" s="146"/>
      <c r="AB59" s="146"/>
      <c r="AC59" s="146"/>
      <c r="AD59" s="146"/>
      <c r="AE59" s="146"/>
      <c r="AF59" s="146"/>
    </row>
  </sheetData>
  <mergeCells count="359">
    <mergeCell ref="Z59:AF59"/>
    <mergeCell ref="L26:O26"/>
    <mergeCell ref="P26:R26"/>
    <mergeCell ref="S26:V26"/>
    <mergeCell ref="W26:Y26"/>
    <mergeCell ref="L39:O39"/>
    <mergeCell ref="P39:R39"/>
    <mergeCell ref="W28:Y28"/>
    <mergeCell ref="L31:O31"/>
    <mergeCell ref="P31:R31"/>
    <mergeCell ref="S6:V6"/>
    <mergeCell ref="B9:K9"/>
    <mergeCell ref="A6:J6"/>
    <mergeCell ref="S9:V9"/>
    <mergeCell ref="P6:R6"/>
    <mergeCell ref="C58:K58"/>
    <mergeCell ref="L58:O58"/>
    <mergeCell ref="P29:R29"/>
    <mergeCell ref="L32:O32"/>
    <mergeCell ref="L10:O10"/>
    <mergeCell ref="A1:AF1"/>
    <mergeCell ref="A2:AF2"/>
    <mergeCell ref="A3:F3"/>
    <mergeCell ref="A4:K5"/>
    <mergeCell ref="L4:R4"/>
    <mergeCell ref="S4:Y4"/>
    <mergeCell ref="AD5:AF5"/>
    <mergeCell ref="W5:Y5"/>
    <mergeCell ref="Z5:AC5"/>
    <mergeCell ref="Z4:AF4"/>
    <mergeCell ref="W6:Y6"/>
    <mergeCell ref="L47:O47"/>
    <mergeCell ref="P47:R47"/>
    <mergeCell ref="P7:R7"/>
    <mergeCell ref="S7:V7"/>
    <mergeCell ref="W7:Y7"/>
    <mergeCell ref="P9:R9"/>
    <mergeCell ref="W8:Y8"/>
    <mergeCell ref="P8:R8"/>
    <mergeCell ref="L8:O8"/>
    <mergeCell ref="W9:Y9"/>
    <mergeCell ref="S10:V10"/>
    <mergeCell ref="W10:Y10"/>
    <mergeCell ref="L9:O9"/>
    <mergeCell ref="S8:V8"/>
    <mergeCell ref="L5:O5"/>
    <mergeCell ref="P5:R5"/>
    <mergeCell ref="S5:V5"/>
    <mergeCell ref="L7:O7"/>
    <mergeCell ref="L6:O6"/>
    <mergeCell ref="P10:R10"/>
    <mergeCell ref="W11:Y11"/>
    <mergeCell ref="L12:O12"/>
    <mergeCell ref="P12:R12"/>
    <mergeCell ref="S12:V12"/>
    <mergeCell ref="W12:Y12"/>
    <mergeCell ref="C13:K13"/>
    <mergeCell ref="L13:O13"/>
    <mergeCell ref="W13:Y13"/>
    <mergeCell ref="L11:O11"/>
    <mergeCell ref="P11:R11"/>
    <mergeCell ref="S11:V11"/>
    <mergeCell ref="C11:K11"/>
    <mergeCell ref="L14:O14"/>
    <mergeCell ref="P14:R14"/>
    <mergeCell ref="S14:V14"/>
    <mergeCell ref="W14:Y14"/>
    <mergeCell ref="P13:R13"/>
    <mergeCell ref="S13:V13"/>
    <mergeCell ref="C15:K15"/>
    <mergeCell ref="P17:R17"/>
    <mergeCell ref="S17:V17"/>
    <mergeCell ref="C17:K17"/>
    <mergeCell ref="L17:O17"/>
    <mergeCell ref="W15:Y15"/>
    <mergeCell ref="L16:O16"/>
    <mergeCell ref="P16:R16"/>
    <mergeCell ref="S16:V16"/>
    <mergeCell ref="W16:Y16"/>
    <mergeCell ref="W17:Y17"/>
    <mergeCell ref="L18:O18"/>
    <mergeCell ref="P18:R18"/>
    <mergeCell ref="S18:V18"/>
    <mergeCell ref="W18:Y18"/>
    <mergeCell ref="S15:V15"/>
    <mergeCell ref="L15:O15"/>
    <mergeCell ref="P15:R15"/>
    <mergeCell ref="C19:K19"/>
    <mergeCell ref="P21:R21"/>
    <mergeCell ref="S21:V21"/>
    <mergeCell ref="C21:K21"/>
    <mergeCell ref="L21:O21"/>
    <mergeCell ref="W19:Y19"/>
    <mergeCell ref="L20:O20"/>
    <mergeCell ref="P20:R20"/>
    <mergeCell ref="S20:V20"/>
    <mergeCell ref="W20:Y20"/>
    <mergeCell ref="W21:Y21"/>
    <mergeCell ref="L22:O22"/>
    <mergeCell ref="P22:R22"/>
    <mergeCell ref="S22:V22"/>
    <mergeCell ref="W22:Y22"/>
    <mergeCell ref="S19:V19"/>
    <mergeCell ref="L19:O19"/>
    <mergeCell ref="P19:R19"/>
    <mergeCell ref="W23:Y23"/>
    <mergeCell ref="L24:O24"/>
    <mergeCell ref="P24:R24"/>
    <mergeCell ref="S24:V24"/>
    <mergeCell ref="W24:Y24"/>
    <mergeCell ref="L23:O23"/>
    <mergeCell ref="P23:R23"/>
    <mergeCell ref="S23:V23"/>
    <mergeCell ref="C23:K23"/>
    <mergeCell ref="P25:R25"/>
    <mergeCell ref="S25:V25"/>
    <mergeCell ref="C25:K25"/>
    <mergeCell ref="L25:O25"/>
    <mergeCell ref="B28:K28"/>
    <mergeCell ref="L28:O28"/>
    <mergeCell ref="P28:R28"/>
    <mergeCell ref="S28:V28"/>
    <mergeCell ref="S27:V27"/>
    <mergeCell ref="W25:Y25"/>
    <mergeCell ref="W29:Y29"/>
    <mergeCell ref="C30:K30"/>
    <mergeCell ref="L30:O30"/>
    <mergeCell ref="P30:R30"/>
    <mergeCell ref="S30:V30"/>
    <mergeCell ref="W30:Y30"/>
    <mergeCell ref="L29:O29"/>
    <mergeCell ref="S29:V29"/>
    <mergeCell ref="W27:Y27"/>
    <mergeCell ref="W31:Y31"/>
    <mergeCell ref="W32:Y32"/>
    <mergeCell ref="W33:Y33"/>
    <mergeCell ref="P32:R32"/>
    <mergeCell ref="S31:V31"/>
    <mergeCell ref="W34:Y34"/>
    <mergeCell ref="P34:R34"/>
    <mergeCell ref="S32:V32"/>
    <mergeCell ref="W35:Y35"/>
    <mergeCell ref="S33:V33"/>
    <mergeCell ref="S35:V35"/>
    <mergeCell ref="S34:V34"/>
    <mergeCell ref="P33:R33"/>
    <mergeCell ref="P35:R35"/>
    <mergeCell ref="C34:K34"/>
    <mergeCell ref="C32:K32"/>
    <mergeCell ref="P36:R36"/>
    <mergeCell ref="L33:O33"/>
    <mergeCell ref="C36:K36"/>
    <mergeCell ref="L36:O36"/>
    <mergeCell ref="L34:O34"/>
    <mergeCell ref="S42:V42"/>
    <mergeCell ref="C40:K40"/>
    <mergeCell ref="L40:O40"/>
    <mergeCell ref="S36:V36"/>
    <mergeCell ref="L35:O35"/>
    <mergeCell ref="C38:K38"/>
    <mergeCell ref="L38:O38"/>
    <mergeCell ref="P37:R37"/>
    <mergeCell ref="S37:V37"/>
    <mergeCell ref="L37:O37"/>
    <mergeCell ref="W36:Y36"/>
    <mergeCell ref="W39:Y39"/>
    <mergeCell ref="W40:Y40"/>
    <mergeCell ref="W38:Y38"/>
    <mergeCell ref="P38:R38"/>
    <mergeCell ref="S38:V38"/>
    <mergeCell ref="S39:V39"/>
    <mergeCell ref="P40:R40"/>
    <mergeCell ref="S40:V40"/>
    <mergeCell ref="W37:Y37"/>
    <mergeCell ref="C44:K44"/>
    <mergeCell ref="W42:Y42"/>
    <mergeCell ref="L41:O41"/>
    <mergeCell ref="P41:R41"/>
    <mergeCell ref="S41:V41"/>
    <mergeCell ref="P42:R42"/>
    <mergeCell ref="W41:Y41"/>
    <mergeCell ref="L44:O44"/>
    <mergeCell ref="C42:K42"/>
    <mergeCell ref="L42:O42"/>
    <mergeCell ref="W44:Y44"/>
    <mergeCell ref="L43:O43"/>
    <mergeCell ref="P43:R43"/>
    <mergeCell ref="S43:V43"/>
    <mergeCell ref="W43:Y43"/>
    <mergeCell ref="S44:V44"/>
    <mergeCell ref="P44:R44"/>
    <mergeCell ref="S48:V48"/>
    <mergeCell ref="W46:Y46"/>
    <mergeCell ref="L45:O45"/>
    <mergeCell ref="P45:R45"/>
    <mergeCell ref="S45:V45"/>
    <mergeCell ref="W45:Y45"/>
    <mergeCell ref="W47:Y47"/>
    <mergeCell ref="L49:O49"/>
    <mergeCell ref="P49:R49"/>
    <mergeCell ref="S49:V49"/>
    <mergeCell ref="W49:Y49"/>
    <mergeCell ref="C46:K46"/>
    <mergeCell ref="L46:O46"/>
    <mergeCell ref="C48:K48"/>
    <mergeCell ref="L48:O48"/>
    <mergeCell ref="P46:R46"/>
    <mergeCell ref="S46:V46"/>
    <mergeCell ref="C50:K50"/>
    <mergeCell ref="P52:R52"/>
    <mergeCell ref="S52:V52"/>
    <mergeCell ref="C52:K52"/>
    <mergeCell ref="L52:O52"/>
    <mergeCell ref="W50:Y50"/>
    <mergeCell ref="L51:O51"/>
    <mergeCell ref="P51:R51"/>
    <mergeCell ref="S51:V51"/>
    <mergeCell ref="W51:Y51"/>
    <mergeCell ref="S55:V55"/>
    <mergeCell ref="W55:Y55"/>
    <mergeCell ref="P54:R54"/>
    <mergeCell ref="S56:V56"/>
    <mergeCell ref="W52:Y52"/>
    <mergeCell ref="L53:O53"/>
    <mergeCell ref="P53:R53"/>
    <mergeCell ref="S53:V53"/>
    <mergeCell ref="W53:Y53"/>
    <mergeCell ref="S57:V57"/>
    <mergeCell ref="W56:Y56"/>
    <mergeCell ref="P58:R58"/>
    <mergeCell ref="S58:V58"/>
    <mergeCell ref="W58:Y58"/>
    <mergeCell ref="A59:Y59"/>
    <mergeCell ref="W57:Y57"/>
    <mergeCell ref="L56:O56"/>
    <mergeCell ref="C54:K54"/>
    <mergeCell ref="L57:O57"/>
    <mergeCell ref="P57:R57"/>
    <mergeCell ref="L55:O55"/>
    <mergeCell ref="P55:R55"/>
    <mergeCell ref="P56:R56"/>
    <mergeCell ref="L54:O54"/>
    <mergeCell ref="C56:K56"/>
    <mergeCell ref="P27:R27"/>
    <mergeCell ref="L27:O27"/>
    <mergeCell ref="S54:V54"/>
    <mergeCell ref="W54:Y54"/>
    <mergeCell ref="S50:V50"/>
    <mergeCell ref="L50:O50"/>
    <mergeCell ref="P50:R50"/>
    <mergeCell ref="P48:R48"/>
    <mergeCell ref="W48:Y48"/>
    <mergeCell ref="S47:V47"/>
    <mergeCell ref="Z6:AC6"/>
    <mergeCell ref="AD6:AF6"/>
    <mergeCell ref="Z7:AC7"/>
    <mergeCell ref="AD7:AF7"/>
    <mergeCell ref="Z8:AC8"/>
    <mergeCell ref="AD8:AF8"/>
    <mergeCell ref="Z9:AC9"/>
    <mergeCell ref="AD9:AF9"/>
    <mergeCell ref="Z10:AC10"/>
    <mergeCell ref="AD10:AF10"/>
    <mergeCell ref="Z11:AC11"/>
    <mergeCell ref="AD11:AF11"/>
    <mergeCell ref="Z12:AC12"/>
    <mergeCell ref="AD12:AF12"/>
    <mergeCell ref="Z13:AC13"/>
    <mergeCell ref="AD13:AF13"/>
    <mergeCell ref="Z14:AC14"/>
    <mergeCell ref="AD14:AF14"/>
    <mergeCell ref="Z15:AC15"/>
    <mergeCell ref="AD15:AF15"/>
    <mergeCell ref="Z16:AC16"/>
    <mergeCell ref="AD16:AF16"/>
    <mergeCell ref="Z17:AC17"/>
    <mergeCell ref="AD17:AF17"/>
    <mergeCell ref="Z18:AC18"/>
    <mergeCell ref="AD18:AF18"/>
    <mergeCell ref="Z19:AC19"/>
    <mergeCell ref="AD19:AF19"/>
    <mergeCell ref="Z20:AC20"/>
    <mergeCell ref="AD20:AF20"/>
    <mergeCell ref="Z21:AC21"/>
    <mergeCell ref="AD21:AF21"/>
    <mergeCell ref="Z22:AC22"/>
    <mergeCell ref="AD22:AF22"/>
    <mergeCell ref="Z23:AC23"/>
    <mergeCell ref="AD23:AF23"/>
    <mergeCell ref="Z24:AC24"/>
    <mergeCell ref="AD24:AF24"/>
    <mergeCell ref="Z25:AC25"/>
    <mergeCell ref="AD25:AF25"/>
    <mergeCell ref="Z26:AC26"/>
    <mergeCell ref="AD26:AF26"/>
    <mergeCell ref="Z27:AC27"/>
    <mergeCell ref="AD27:AF27"/>
    <mergeCell ref="Z28:AC28"/>
    <mergeCell ref="AD28:AF28"/>
    <mergeCell ref="Z29:AC29"/>
    <mergeCell ref="AD29:AF29"/>
    <mergeCell ref="Z30:AC30"/>
    <mergeCell ref="AD30:AF30"/>
    <mergeCell ref="Z31:AC31"/>
    <mergeCell ref="AD31:AF31"/>
    <mergeCell ref="Z32:AC32"/>
    <mergeCell ref="AD32:AF32"/>
    <mergeCell ref="Z33:AC33"/>
    <mergeCell ref="AD33:AF33"/>
    <mergeCell ref="Z34:AC34"/>
    <mergeCell ref="AD34:AF34"/>
    <mergeCell ref="Z35:AC35"/>
    <mergeCell ref="AD35:AF35"/>
    <mergeCell ref="Z36:AC36"/>
    <mergeCell ref="AD36:AF36"/>
    <mergeCell ref="Z37:AC37"/>
    <mergeCell ref="AD37:AF37"/>
    <mergeCell ref="Z38:AC38"/>
    <mergeCell ref="AD38:AF38"/>
    <mergeCell ref="Z39:AC39"/>
    <mergeCell ref="AD39:AF39"/>
    <mergeCell ref="Z40:AC40"/>
    <mergeCell ref="AD40:AF40"/>
    <mergeCell ref="Z41:AC41"/>
    <mergeCell ref="AD41:AF41"/>
    <mergeCell ref="Z42:AC42"/>
    <mergeCell ref="AD42:AF42"/>
    <mergeCell ref="Z43:AC43"/>
    <mergeCell ref="AD43:AF43"/>
    <mergeCell ref="Z44:AC44"/>
    <mergeCell ref="AD44:AF44"/>
    <mergeCell ref="Z45:AC45"/>
    <mergeCell ref="AD45:AF45"/>
    <mergeCell ref="Z46:AC46"/>
    <mergeCell ref="AD46:AF46"/>
    <mergeCell ref="Z47:AC47"/>
    <mergeCell ref="AD47:AF47"/>
    <mergeCell ref="Z48:AC48"/>
    <mergeCell ref="AD48:AF48"/>
    <mergeCell ref="Z49:AC49"/>
    <mergeCell ref="AD49:AF49"/>
    <mergeCell ref="Z50:AC50"/>
    <mergeCell ref="AD50:AF50"/>
    <mergeCell ref="Z51:AC51"/>
    <mergeCell ref="AD51:AF51"/>
    <mergeCell ref="Z52:AC52"/>
    <mergeCell ref="AD52:AF52"/>
    <mergeCell ref="Z53:AC53"/>
    <mergeCell ref="AD53:AF53"/>
    <mergeCell ref="Z57:AC57"/>
    <mergeCell ref="AD57:AF57"/>
    <mergeCell ref="Z58:AC58"/>
    <mergeCell ref="AD58:AF58"/>
    <mergeCell ref="Z54:AC54"/>
    <mergeCell ref="AD54:AF54"/>
    <mergeCell ref="Z55:AC55"/>
    <mergeCell ref="AD55:AF55"/>
    <mergeCell ref="Z56:AC56"/>
    <mergeCell ref="AD56:AF56"/>
  </mergeCells>
  <phoneticPr fontId="9"/>
  <printOptions horizontalCentered="1"/>
  <pageMargins left="0.59055118110236227" right="0.59055118110236227" top="0.39370078740157483" bottom="0.70866141732283472" header="0.51181102362204722" footer="0.51181102362204722"/>
  <pageSetup paperSize="9" scale="76" orientation="portrait" r:id="rId1"/>
  <headerFooter scaleWithDoc="0"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5"/>
  <sheetViews>
    <sheetView showGridLines="0" tabSelected="1" zoomScaleNormal="100" workbookViewId="0">
      <selection activeCell="X6" sqref="X6"/>
    </sheetView>
  </sheetViews>
  <sheetFormatPr defaultColWidth="3.625" defaultRowHeight="20.100000000000001" customHeight="1"/>
  <cols>
    <col min="1" max="10" width="3.625" style="2" customWidth="1"/>
    <col min="11" max="11" width="4.5" style="2" customWidth="1"/>
    <col min="12" max="33" width="3.625" style="2"/>
    <col min="34" max="35" width="9.625" style="2" customWidth="1"/>
    <col min="36" max="36" width="7.875" style="2" customWidth="1"/>
    <col min="37" max="16384" width="3.625" style="2"/>
  </cols>
  <sheetData>
    <row r="1" spans="1:33" ht="24.95" customHeight="1">
      <c r="A1" s="150" t="s">
        <v>304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</row>
    <row r="2" spans="1:33" ht="20.85" customHeight="1" thickBot="1">
      <c r="A2" s="262" t="s">
        <v>8</v>
      </c>
      <c r="B2" s="263"/>
      <c r="C2" s="263"/>
      <c r="D2" s="263"/>
      <c r="E2" s="263"/>
      <c r="F2" s="263"/>
      <c r="S2" s="1"/>
      <c r="T2" s="1"/>
      <c r="U2" s="1"/>
      <c r="V2" s="1"/>
      <c r="W2" s="1"/>
      <c r="X2" s="1"/>
      <c r="Y2" s="1"/>
    </row>
    <row r="3" spans="1:33" ht="20.85" customHeight="1">
      <c r="A3" s="180" t="s">
        <v>7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 t="s">
        <v>305</v>
      </c>
      <c r="M3" s="183"/>
      <c r="N3" s="183"/>
      <c r="O3" s="183"/>
      <c r="P3" s="183"/>
      <c r="Q3" s="183"/>
      <c r="R3" s="193"/>
      <c r="S3" s="183" t="s">
        <v>306</v>
      </c>
      <c r="T3" s="183"/>
      <c r="U3" s="183"/>
      <c r="V3" s="183"/>
      <c r="W3" s="183"/>
      <c r="X3" s="183"/>
      <c r="Y3" s="193"/>
      <c r="Z3" s="183" t="s">
        <v>307</v>
      </c>
      <c r="AA3" s="183"/>
      <c r="AB3" s="183"/>
      <c r="AC3" s="183"/>
      <c r="AD3" s="183"/>
      <c r="AE3" s="183"/>
      <c r="AF3" s="193"/>
      <c r="AG3" s="1"/>
    </row>
    <row r="4" spans="1:33" ht="20.85" customHeight="1">
      <c r="A4" s="264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 t="s">
        <v>5</v>
      </c>
      <c r="M4" s="173"/>
      <c r="N4" s="173"/>
      <c r="O4" s="173"/>
      <c r="P4" s="173" t="s">
        <v>6</v>
      </c>
      <c r="Q4" s="173"/>
      <c r="R4" s="201"/>
      <c r="S4" s="173" t="s">
        <v>5</v>
      </c>
      <c r="T4" s="173"/>
      <c r="U4" s="173"/>
      <c r="V4" s="173"/>
      <c r="W4" s="173" t="s">
        <v>6</v>
      </c>
      <c r="X4" s="173"/>
      <c r="Y4" s="201"/>
      <c r="Z4" s="175" t="s">
        <v>5</v>
      </c>
      <c r="AA4" s="175"/>
      <c r="AB4" s="175"/>
      <c r="AC4" s="175"/>
      <c r="AD4" s="175" t="s">
        <v>6</v>
      </c>
      <c r="AE4" s="175"/>
      <c r="AF4" s="265"/>
      <c r="AG4" s="1"/>
    </row>
    <row r="5" spans="1:33" s="3" customFormat="1" ht="20.85" customHeight="1">
      <c r="A5" s="267" t="s">
        <v>3</v>
      </c>
      <c r="B5" s="267"/>
      <c r="C5" s="267"/>
      <c r="D5" s="267"/>
      <c r="E5" s="267"/>
      <c r="F5" s="267"/>
      <c r="G5" s="267"/>
      <c r="H5" s="267"/>
      <c r="I5" s="267"/>
      <c r="J5" s="267"/>
      <c r="K5" s="30"/>
      <c r="L5" s="132">
        <f>SUM(L8,L29)</f>
        <v>46715317</v>
      </c>
      <c r="M5" s="132"/>
      <c r="N5" s="132"/>
      <c r="O5" s="132"/>
      <c r="P5" s="167">
        <v>100</v>
      </c>
      <c r="Q5" s="167"/>
      <c r="R5" s="167"/>
      <c r="S5" s="132">
        <f>SUM(S8,S29)</f>
        <v>48298421</v>
      </c>
      <c r="T5" s="132"/>
      <c r="U5" s="132"/>
      <c r="V5" s="132"/>
      <c r="W5" s="167">
        <v>100</v>
      </c>
      <c r="X5" s="167"/>
      <c r="Y5" s="167"/>
      <c r="Z5" s="172">
        <f>Z8+Z29</f>
        <v>48064006</v>
      </c>
      <c r="AA5" s="172"/>
      <c r="AB5" s="172"/>
      <c r="AC5" s="172"/>
      <c r="AD5" s="256">
        <f>ROUND(Z5/$Z$5*100,2)</f>
        <v>100</v>
      </c>
      <c r="AE5" s="256"/>
      <c r="AF5" s="256"/>
    </row>
    <row r="6" spans="1:33" ht="12.95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31"/>
      <c r="L6" s="130"/>
      <c r="M6" s="130"/>
      <c r="N6" s="130"/>
      <c r="O6" s="130"/>
      <c r="P6" s="169"/>
      <c r="Q6" s="169"/>
      <c r="R6" s="169"/>
      <c r="S6" s="130"/>
      <c r="T6" s="130"/>
      <c r="U6" s="130"/>
      <c r="V6" s="130"/>
      <c r="W6" s="169"/>
      <c r="X6" s="169"/>
      <c r="Y6" s="169"/>
      <c r="Z6" s="130"/>
      <c r="AA6" s="130"/>
      <c r="AB6" s="130"/>
      <c r="AC6" s="130"/>
      <c r="AD6" s="169"/>
      <c r="AE6" s="169"/>
      <c r="AF6" s="169"/>
    </row>
    <row r="7" spans="1:33" ht="12.9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32"/>
      <c r="L7" s="130"/>
      <c r="M7" s="130"/>
      <c r="N7" s="130"/>
      <c r="O7" s="130"/>
      <c r="P7" s="169"/>
      <c r="Q7" s="169"/>
      <c r="R7" s="169"/>
      <c r="S7" s="130"/>
      <c r="T7" s="130"/>
      <c r="U7" s="130"/>
      <c r="V7" s="130"/>
      <c r="W7" s="169"/>
      <c r="X7" s="169"/>
      <c r="Y7" s="169"/>
      <c r="Z7" s="130"/>
      <c r="AA7" s="130"/>
      <c r="AB7" s="130"/>
      <c r="AC7" s="130"/>
      <c r="AD7" s="169"/>
      <c r="AE7" s="169"/>
      <c r="AF7" s="169"/>
    </row>
    <row r="8" spans="1:33" s="3" customFormat="1" ht="20.25" customHeight="1">
      <c r="B8" s="260" t="s">
        <v>129</v>
      </c>
      <c r="C8" s="260"/>
      <c r="D8" s="260"/>
      <c r="E8" s="260"/>
      <c r="F8" s="260"/>
      <c r="G8" s="260"/>
      <c r="H8" s="260"/>
      <c r="I8" s="260"/>
      <c r="J8" s="260"/>
      <c r="K8" s="266"/>
      <c r="L8" s="132">
        <f>SUM(L10,L12,L14,L16,L18,L20,L22,L24,L26)</f>
        <v>18540523</v>
      </c>
      <c r="M8" s="132"/>
      <c r="N8" s="132"/>
      <c r="O8" s="132"/>
      <c r="P8" s="167">
        <v>39.688316789116513</v>
      </c>
      <c r="Q8" s="167"/>
      <c r="R8" s="167"/>
      <c r="S8" s="132">
        <f>SUM(S10,S12,S14,S16,S18,S20,S22,S24,S26)</f>
        <v>19785955</v>
      </c>
      <c r="T8" s="132"/>
      <c r="U8" s="132"/>
      <c r="V8" s="132"/>
      <c r="W8" s="167">
        <v>40.966049386997561</v>
      </c>
      <c r="X8" s="167"/>
      <c r="Y8" s="167"/>
      <c r="Z8" s="132">
        <f>SUM(Z10:AC26)</f>
        <v>18559331</v>
      </c>
      <c r="AA8" s="132"/>
      <c r="AB8" s="132"/>
      <c r="AC8" s="132"/>
      <c r="AD8" s="148">
        <f>ROUND(Z8/$Z$5*100,2)</f>
        <v>38.61</v>
      </c>
      <c r="AE8" s="148"/>
      <c r="AF8" s="148"/>
    </row>
    <row r="9" spans="1:33" ht="12.95" customHeight="1">
      <c r="A9" s="19"/>
      <c r="B9" s="19"/>
      <c r="C9" s="19"/>
      <c r="D9" s="19"/>
      <c r="E9" s="19"/>
      <c r="F9" s="19"/>
      <c r="G9" s="19"/>
      <c r="H9" s="19"/>
      <c r="I9" s="19"/>
      <c r="J9" s="19"/>
      <c r="K9" s="31"/>
      <c r="L9" s="130"/>
      <c r="M9" s="130"/>
      <c r="N9" s="130"/>
      <c r="O9" s="130"/>
      <c r="P9" s="169"/>
      <c r="Q9" s="169"/>
      <c r="R9" s="169"/>
      <c r="S9" s="130"/>
      <c r="T9" s="130"/>
      <c r="U9" s="130"/>
      <c r="V9" s="130"/>
      <c r="W9" s="169"/>
      <c r="X9" s="169"/>
      <c r="Y9" s="169"/>
      <c r="Z9" s="130"/>
      <c r="AA9" s="130"/>
      <c r="AB9" s="130"/>
      <c r="AC9" s="130"/>
      <c r="AD9" s="169"/>
      <c r="AE9" s="169"/>
      <c r="AF9" s="169"/>
    </row>
    <row r="10" spans="1:33" ht="20.85" customHeight="1">
      <c r="A10" s="1"/>
      <c r="C10" s="128" t="s">
        <v>87</v>
      </c>
      <c r="D10" s="128"/>
      <c r="E10" s="128"/>
      <c r="F10" s="128"/>
      <c r="G10" s="128"/>
      <c r="H10" s="128"/>
      <c r="I10" s="128"/>
      <c r="J10" s="128"/>
      <c r="K10" s="257"/>
      <c r="L10" s="130">
        <v>500920</v>
      </c>
      <c r="M10" s="130"/>
      <c r="N10" s="130"/>
      <c r="O10" s="130"/>
      <c r="P10" s="169">
        <v>1.1000000000000001</v>
      </c>
      <c r="Q10" s="169"/>
      <c r="R10" s="169"/>
      <c r="S10" s="130">
        <v>467942</v>
      </c>
      <c r="T10" s="130"/>
      <c r="U10" s="130"/>
      <c r="V10" s="130"/>
      <c r="W10" s="169">
        <v>1</v>
      </c>
      <c r="X10" s="169"/>
      <c r="Y10" s="169"/>
      <c r="Z10" s="130">
        <v>456383</v>
      </c>
      <c r="AA10" s="130"/>
      <c r="AB10" s="130"/>
      <c r="AC10" s="130"/>
      <c r="AD10" s="138">
        <f>ROUND(Z10/$Z$5*100,2)</f>
        <v>0.95</v>
      </c>
      <c r="AE10" s="138"/>
      <c r="AF10" s="138"/>
    </row>
    <row r="11" spans="1:33" ht="12.95" customHeight="1">
      <c r="A11" s="1"/>
      <c r="C11" s="19"/>
      <c r="D11" s="19"/>
      <c r="E11" s="19"/>
      <c r="F11" s="19"/>
      <c r="G11" s="19"/>
      <c r="H11" s="19"/>
      <c r="I11" s="19"/>
      <c r="J11" s="19"/>
      <c r="K11" s="31"/>
      <c r="L11" s="130"/>
      <c r="M11" s="130"/>
      <c r="N11" s="130"/>
      <c r="O11" s="130"/>
      <c r="P11" s="169"/>
      <c r="Q11" s="169"/>
      <c r="R11" s="169"/>
      <c r="S11" s="130"/>
      <c r="T11" s="130"/>
      <c r="U11" s="130"/>
      <c r="V11" s="130"/>
      <c r="W11" s="169"/>
      <c r="X11" s="169"/>
      <c r="Y11" s="169"/>
      <c r="Z11" s="130"/>
      <c r="AA11" s="130"/>
      <c r="AB11" s="130"/>
      <c r="AC11" s="130"/>
      <c r="AD11" s="169"/>
      <c r="AE11" s="169"/>
      <c r="AF11" s="169"/>
    </row>
    <row r="12" spans="1:33" ht="20.25" customHeight="1">
      <c r="A12" s="1"/>
      <c r="C12" s="128" t="s">
        <v>88</v>
      </c>
      <c r="D12" s="128"/>
      <c r="E12" s="128"/>
      <c r="F12" s="128"/>
      <c r="G12" s="128"/>
      <c r="H12" s="128"/>
      <c r="I12" s="128"/>
      <c r="J12" s="128"/>
      <c r="K12" s="257"/>
      <c r="L12" s="130">
        <v>858826</v>
      </c>
      <c r="M12" s="130"/>
      <c r="N12" s="130"/>
      <c r="O12" s="130"/>
      <c r="P12" s="169">
        <v>1.9</v>
      </c>
      <c r="Q12" s="169"/>
      <c r="R12" s="169"/>
      <c r="S12" s="130">
        <v>923450</v>
      </c>
      <c r="T12" s="130"/>
      <c r="U12" s="130"/>
      <c r="V12" s="130"/>
      <c r="W12" s="169">
        <v>2.1</v>
      </c>
      <c r="X12" s="169"/>
      <c r="Y12" s="169"/>
      <c r="Z12" s="130">
        <v>931706</v>
      </c>
      <c r="AA12" s="130"/>
      <c r="AB12" s="130"/>
      <c r="AC12" s="130"/>
      <c r="AD12" s="138">
        <f>ROUND(Z12/$Z$5*100,2)</f>
        <v>1.94</v>
      </c>
      <c r="AE12" s="138"/>
      <c r="AF12" s="138"/>
    </row>
    <row r="13" spans="1:33" ht="12.95" customHeight="1">
      <c r="A13" s="1"/>
      <c r="C13" s="33"/>
      <c r="D13" s="33"/>
      <c r="E13" s="33"/>
      <c r="F13" s="33"/>
      <c r="G13" s="33"/>
      <c r="H13" s="33"/>
      <c r="I13" s="33"/>
      <c r="J13" s="33"/>
      <c r="K13" s="34"/>
      <c r="L13" s="130"/>
      <c r="M13" s="130"/>
      <c r="N13" s="130"/>
      <c r="O13" s="130"/>
      <c r="P13" s="169"/>
      <c r="Q13" s="169"/>
      <c r="R13" s="169"/>
      <c r="S13" s="130"/>
      <c r="T13" s="130"/>
      <c r="U13" s="130"/>
      <c r="V13" s="130"/>
      <c r="W13" s="169"/>
      <c r="X13" s="169"/>
      <c r="Y13" s="169"/>
      <c r="Z13" s="130"/>
      <c r="AA13" s="130"/>
      <c r="AB13" s="130"/>
      <c r="AC13" s="130"/>
      <c r="AD13" s="169"/>
      <c r="AE13" s="169"/>
      <c r="AF13" s="169"/>
    </row>
    <row r="14" spans="1:33" ht="20.85" customHeight="1">
      <c r="A14" s="1"/>
      <c r="C14" s="128" t="s">
        <v>89</v>
      </c>
      <c r="D14" s="128"/>
      <c r="E14" s="128"/>
      <c r="F14" s="128"/>
      <c r="G14" s="128"/>
      <c r="H14" s="128"/>
      <c r="I14" s="128"/>
      <c r="J14" s="128"/>
      <c r="K14" s="257"/>
      <c r="L14" s="130">
        <v>11009470</v>
      </c>
      <c r="M14" s="130"/>
      <c r="N14" s="130"/>
      <c r="O14" s="130"/>
      <c r="P14" s="169">
        <v>24.6</v>
      </c>
      <c r="Q14" s="169"/>
      <c r="R14" s="169"/>
      <c r="S14" s="130">
        <v>11219707</v>
      </c>
      <c r="T14" s="130"/>
      <c r="U14" s="130"/>
      <c r="V14" s="130"/>
      <c r="W14" s="169">
        <v>25</v>
      </c>
      <c r="X14" s="169"/>
      <c r="Y14" s="169"/>
      <c r="Z14" s="130">
        <v>11525930</v>
      </c>
      <c r="AA14" s="130"/>
      <c r="AB14" s="130"/>
      <c r="AC14" s="130"/>
      <c r="AD14" s="138">
        <f>ROUND(Z14/$Z$5*100,2)</f>
        <v>23.98</v>
      </c>
      <c r="AE14" s="138"/>
      <c r="AF14" s="138"/>
    </row>
    <row r="15" spans="1:33" ht="12.95" customHeight="1">
      <c r="A15" s="1"/>
      <c r="C15" s="33"/>
      <c r="D15" s="33"/>
      <c r="E15" s="33"/>
      <c r="F15" s="33"/>
      <c r="G15" s="33"/>
      <c r="H15" s="33"/>
      <c r="I15" s="33"/>
      <c r="J15" s="33"/>
      <c r="K15" s="34"/>
      <c r="L15" s="130"/>
      <c r="M15" s="130"/>
      <c r="N15" s="130"/>
      <c r="O15" s="130"/>
      <c r="P15" s="169"/>
      <c r="Q15" s="169"/>
      <c r="R15" s="169"/>
      <c r="S15" s="130"/>
      <c r="T15" s="130"/>
      <c r="U15" s="130"/>
      <c r="V15" s="130"/>
      <c r="W15" s="169"/>
      <c r="X15" s="169"/>
      <c r="Y15" s="169"/>
      <c r="Z15" s="130"/>
      <c r="AA15" s="130"/>
      <c r="AB15" s="130"/>
      <c r="AC15" s="130"/>
      <c r="AD15" s="169"/>
      <c r="AE15" s="169"/>
      <c r="AF15" s="169"/>
    </row>
    <row r="16" spans="1:33" ht="20.85" customHeight="1">
      <c r="A16" s="1"/>
      <c r="C16" s="128" t="s">
        <v>90</v>
      </c>
      <c r="D16" s="128"/>
      <c r="E16" s="128"/>
      <c r="F16" s="128"/>
      <c r="G16" s="128"/>
      <c r="H16" s="128"/>
      <c r="I16" s="128"/>
      <c r="J16" s="128"/>
      <c r="K16" s="257"/>
      <c r="L16" s="130">
        <v>3670087</v>
      </c>
      <c r="M16" s="130"/>
      <c r="N16" s="130"/>
      <c r="O16" s="130"/>
      <c r="P16" s="169">
        <v>8.1999999999999993</v>
      </c>
      <c r="Q16" s="169"/>
      <c r="R16" s="169"/>
      <c r="S16" s="130">
        <v>3750145</v>
      </c>
      <c r="T16" s="130"/>
      <c r="U16" s="130"/>
      <c r="V16" s="130"/>
      <c r="W16" s="169">
        <v>8.4</v>
      </c>
      <c r="X16" s="169"/>
      <c r="Y16" s="169"/>
      <c r="Z16" s="130">
        <v>3661699</v>
      </c>
      <c r="AA16" s="130"/>
      <c r="AB16" s="130"/>
      <c r="AC16" s="130"/>
      <c r="AD16" s="138">
        <f>ROUND(Z16/$Z$5*100,2)</f>
        <v>7.62</v>
      </c>
      <c r="AE16" s="138"/>
      <c r="AF16" s="138"/>
    </row>
    <row r="17" spans="1:32" ht="12.95" customHeight="1">
      <c r="A17" s="1"/>
      <c r="C17" s="33"/>
      <c r="D17" s="33"/>
      <c r="E17" s="33"/>
      <c r="F17" s="33"/>
      <c r="G17" s="33"/>
      <c r="H17" s="33"/>
      <c r="I17" s="33"/>
      <c r="J17" s="33"/>
      <c r="K17" s="34"/>
      <c r="L17" s="130"/>
      <c r="M17" s="130"/>
      <c r="N17" s="130"/>
      <c r="O17" s="130"/>
      <c r="P17" s="169"/>
      <c r="Q17" s="169"/>
      <c r="R17" s="169"/>
      <c r="S17" s="130"/>
      <c r="T17" s="130"/>
      <c r="U17" s="130"/>
      <c r="V17" s="130"/>
      <c r="W17" s="169"/>
      <c r="X17" s="169"/>
      <c r="Y17" s="169"/>
      <c r="Z17" s="130"/>
      <c r="AA17" s="130"/>
      <c r="AB17" s="130"/>
      <c r="AC17" s="130"/>
      <c r="AD17" s="169"/>
      <c r="AE17" s="169"/>
      <c r="AF17" s="169"/>
    </row>
    <row r="18" spans="1:32" ht="20.85" customHeight="1">
      <c r="A18" s="1"/>
      <c r="C18" s="128" t="s">
        <v>91</v>
      </c>
      <c r="D18" s="128"/>
      <c r="E18" s="128"/>
      <c r="F18" s="128"/>
      <c r="G18" s="128"/>
      <c r="H18" s="128"/>
      <c r="I18" s="128"/>
      <c r="J18" s="128"/>
      <c r="K18" s="257"/>
      <c r="L18" s="130">
        <v>335429</v>
      </c>
      <c r="M18" s="130"/>
      <c r="N18" s="130"/>
      <c r="O18" s="130"/>
      <c r="P18" s="169">
        <v>0.7</v>
      </c>
      <c r="Q18" s="169"/>
      <c r="R18" s="169"/>
      <c r="S18" s="130">
        <v>333427</v>
      </c>
      <c r="T18" s="130"/>
      <c r="U18" s="130"/>
      <c r="V18" s="130"/>
      <c r="W18" s="169">
        <v>0.7</v>
      </c>
      <c r="X18" s="169"/>
      <c r="Y18" s="169"/>
      <c r="Z18" s="130">
        <v>260659</v>
      </c>
      <c r="AA18" s="130"/>
      <c r="AB18" s="130"/>
      <c r="AC18" s="130"/>
      <c r="AD18" s="138">
        <f>ROUND(Z18/$Z$5*100,2)</f>
        <v>0.54</v>
      </c>
      <c r="AE18" s="138"/>
      <c r="AF18" s="138"/>
    </row>
    <row r="19" spans="1:32" ht="12.95" customHeight="1">
      <c r="A19" s="1"/>
      <c r="C19" s="33"/>
      <c r="D19" s="33"/>
      <c r="E19" s="33"/>
      <c r="F19" s="33"/>
      <c r="G19" s="33"/>
      <c r="H19" s="33"/>
      <c r="I19" s="33"/>
      <c r="J19" s="33"/>
      <c r="K19" s="34"/>
      <c r="L19" s="130"/>
      <c r="M19" s="130"/>
      <c r="N19" s="130"/>
      <c r="O19" s="130"/>
      <c r="P19" s="169"/>
      <c r="Q19" s="169"/>
      <c r="R19" s="169"/>
      <c r="S19" s="130"/>
      <c r="T19" s="130"/>
      <c r="U19" s="130"/>
      <c r="V19" s="130"/>
      <c r="W19" s="169"/>
      <c r="X19" s="169"/>
      <c r="Y19" s="169"/>
      <c r="Z19" s="130"/>
      <c r="AA19" s="130"/>
      <c r="AB19" s="130"/>
      <c r="AC19" s="130"/>
      <c r="AD19" s="169"/>
      <c r="AE19" s="169"/>
      <c r="AF19" s="169"/>
    </row>
    <row r="20" spans="1:32" ht="20.85" customHeight="1">
      <c r="A20" s="1"/>
      <c r="C20" s="128" t="s">
        <v>9</v>
      </c>
      <c r="D20" s="128"/>
      <c r="E20" s="128"/>
      <c r="F20" s="128"/>
      <c r="G20" s="128"/>
      <c r="H20" s="128"/>
      <c r="I20" s="128"/>
      <c r="J20" s="128"/>
      <c r="K20" s="257"/>
      <c r="L20" s="130">
        <v>5279</v>
      </c>
      <c r="M20" s="130"/>
      <c r="N20" s="130"/>
      <c r="O20" s="130"/>
      <c r="P20" s="169">
        <v>0</v>
      </c>
      <c r="Q20" s="169"/>
      <c r="R20" s="169"/>
      <c r="S20" s="130">
        <v>39122</v>
      </c>
      <c r="T20" s="130"/>
      <c r="U20" s="130"/>
      <c r="V20" s="130"/>
      <c r="W20" s="169">
        <v>0.1</v>
      </c>
      <c r="X20" s="169"/>
      <c r="Y20" s="169"/>
      <c r="Z20" s="130">
        <v>132647</v>
      </c>
      <c r="AA20" s="130"/>
      <c r="AB20" s="130"/>
      <c r="AC20" s="130"/>
      <c r="AD20" s="138">
        <f>ROUND(Z20/$Z$5*100,2)</f>
        <v>0.28000000000000003</v>
      </c>
      <c r="AE20" s="138"/>
      <c r="AF20" s="138"/>
    </row>
    <row r="21" spans="1:32" ht="12.95" customHeight="1">
      <c r="A21" s="1"/>
      <c r="C21" s="33"/>
      <c r="D21" s="33"/>
      <c r="E21" s="33"/>
      <c r="F21" s="33"/>
      <c r="G21" s="33"/>
      <c r="H21" s="33"/>
      <c r="I21" s="33"/>
      <c r="J21" s="33"/>
      <c r="K21" s="34"/>
      <c r="L21" s="130"/>
      <c r="M21" s="130"/>
      <c r="N21" s="130"/>
      <c r="O21" s="130"/>
      <c r="P21" s="169"/>
      <c r="Q21" s="169"/>
      <c r="R21" s="169"/>
      <c r="S21" s="130"/>
      <c r="T21" s="130"/>
      <c r="U21" s="130"/>
      <c r="V21" s="130"/>
      <c r="W21" s="169"/>
      <c r="X21" s="169"/>
      <c r="Y21" s="169"/>
      <c r="Z21" s="130"/>
      <c r="AA21" s="130"/>
      <c r="AB21" s="130"/>
      <c r="AC21" s="130"/>
      <c r="AD21" s="169"/>
      <c r="AE21" s="169"/>
      <c r="AF21" s="169"/>
    </row>
    <row r="22" spans="1:32" ht="20.85" customHeight="1">
      <c r="A22" s="1"/>
      <c r="C22" s="128" t="s">
        <v>10</v>
      </c>
      <c r="D22" s="128"/>
      <c r="E22" s="128"/>
      <c r="F22" s="128"/>
      <c r="G22" s="128"/>
      <c r="H22" s="128"/>
      <c r="I22" s="128"/>
      <c r="J22" s="128"/>
      <c r="K22" s="257"/>
      <c r="L22" s="130">
        <v>209164</v>
      </c>
      <c r="M22" s="130"/>
      <c r="N22" s="130"/>
      <c r="O22" s="130"/>
      <c r="P22" s="169">
        <v>0.5</v>
      </c>
      <c r="Q22" s="169"/>
      <c r="R22" s="169"/>
      <c r="S22" s="130">
        <v>71598</v>
      </c>
      <c r="T22" s="130"/>
      <c r="U22" s="130"/>
      <c r="V22" s="130"/>
      <c r="W22" s="169">
        <v>0.2</v>
      </c>
      <c r="X22" s="169"/>
      <c r="Y22" s="169"/>
      <c r="Z22" s="130">
        <v>80301</v>
      </c>
      <c r="AA22" s="130"/>
      <c r="AB22" s="130"/>
      <c r="AC22" s="130"/>
      <c r="AD22" s="138">
        <f>ROUND(Z22/$Z$5*100,2)</f>
        <v>0.17</v>
      </c>
      <c r="AE22" s="138"/>
      <c r="AF22" s="138"/>
    </row>
    <row r="23" spans="1:32" ht="12.95" customHeight="1">
      <c r="A23" s="1"/>
      <c r="C23" s="33"/>
      <c r="D23" s="33"/>
      <c r="E23" s="33"/>
      <c r="F23" s="33"/>
      <c r="G23" s="33"/>
      <c r="H23" s="33"/>
      <c r="I23" s="33"/>
      <c r="J23" s="33"/>
      <c r="K23" s="34"/>
      <c r="L23" s="130"/>
      <c r="M23" s="130"/>
      <c r="N23" s="130"/>
      <c r="O23" s="130"/>
      <c r="P23" s="169"/>
      <c r="Q23" s="169"/>
      <c r="R23" s="169"/>
      <c r="S23" s="130"/>
      <c r="T23" s="130"/>
      <c r="U23" s="130"/>
      <c r="V23" s="130"/>
      <c r="W23" s="169"/>
      <c r="X23" s="169"/>
      <c r="Y23" s="169"/>
      <c r="Z23" s="130"/>
      <c r="AA23" s="130"/>
      <c r="AB23" s="130"/>
      <c r="AC23" s="130"/>
      <c r="AD23" s="169"/>
      <c r="AE23" s="169"/>
      <c r="AF23" s="169"/>
    </row>
    <row r="24" spans="1:32" ht="20.85" customHeight="1">
      <c r="A24" s="1"/>
      <c r="C24" s="128" t="s">
        <v>11</v>
      </c>
      <c r="D24" s="128"/>
      <c r="E24" s="128"/>
      <c r="F24" s="128"/>
      <c r="G24" s="128"/>
      <c r="H24" s="128"/>
      <c r="I24" s="128"/>
      <c r="J24" s="128"/>
      <c r="K24" s="257"/>
      <c r="L24" s="130">
        <v>533148</v>
      </c>
      <c r="M24" s="130"/>
      <c r="N24" s="130"/>
      <c r="O24" s="130"/>
      <c r="P24" s="169">
        <v>1.2</v>
      </c>
      <c r="Q24" s="169"/>
      <c r="R24" s="169"/>
      <c r="S24" s="130">
        <v>533964</v>
      </c>
      <c r="T24" s="130"/>
      <c r="U24" s="130"/>
      <c r="V24" s="130"/>
      <c r="W24" s="169">
        <v>1.2</v>
      </c>
      <c r="X24" s="169"/>
      <c r="Y24" s="169"/>
      <c r="Z24" s="130">
        <v>509647</v>
      </c>
      <c r="AA24" s="130"/>
      <c r="AB24" s="130"/>
      <c r="AC24" s="130"/>
      <c r="AD24" s="138">
        <f>ROUND(Z24/$Z$5*100,2)</f>
        <v>1.06</v>
      </c>
      <c r="AE24" s="138"/>
      <c r="AF24" s="138"/>
    </row>
    <row r="25" spans="1:32" ht="12.95" customHeight="1">
      <c r="A25" s="1"/>
      <c r="C25" s="33"/>
      <c r="D25" s="33"/>
      <c r="E25" s="33"/>
      <c r="F25" s="33"/>
      <c r="G25" s="33"/>
      <c r="H25" s="33"/>
      <c r="I25" s="33"/>
      <c r="J25" s="33"/>
      <c r="K25" s="34"/>
      <c r="L25" s="130"/>
      <c r="M25" s="130"/>
      <c r="N25" s="130"/>
      <c r="O25" s="130"/>
      <c r="P25" s="169"/>
      <c r="Q25" s="169"/>
      <c r="R25" s="169"/>
      <c r="S25" s="130"/>
      <c r="T25" s="130"/>
      <c r="U25" s="130"/>
      <c r="V25" s="130"/>
      <c r="W25" s="169"/>
      <c r="X25" s="169"/>
      <c r="Y25" s="169"/>
      <c r="Z25" s="130"/>
      <c r="AA25" s="130"/>
      <c r="AB25" s="130"/>
      <c r="AC25" s="130"/>
      <c r="AD25" s="169"/>
      <c r="AE25" s="169"/>
      <c r="AF25" s="169"/>
    </row>
    <row r="26" spans="1:32" ht="20.85" customHeight="1">
      <c r="A26" s="1"/>
      <c r="C26" s="128" t="s">
        <v>93</v>
      </c>
      <c r="D26" s="128"/>
      <c r="E26" s="128"/>
      <c r="F26" s="128"/>
      <c r="G26" s="128"/>
      <c r="H26" s="128"/>
      <c r="I26" s="128"/>
      <c r="J26" s="128"/>
      <c r="K26" s="257"/>
      <c r="L26" s="130">
        <v>1418200</v>
      </c>
      <c r="M26" s="130"/>
      <c r="N26" s="130"/>
      <c r="O26" s="130"/>
      <c r="P26" s="169">
        <v>3.2</v>
      </c>
      <c r="Q26" s="169"/>
      <c r="R26" s="169"/>
      <c r="S26" s="130">
        <v>2446600</v>
      </c>
      <c r="T26" s="130"/>
      <c r="U26" s="130"/>
      <c r="V26" s="130"/>
      <c r="W26" s="169">
        <v>5.5</v>
      </c>
      <c r="X26" s="169"/>
      <c r="Y26" s="169"/>
      <c r="Z26" s="130">
        <v>1000359</v>
      </c>
      <c r="AA26" s="130"/>
      <c r="AB26" s="130"/>
      <c r="AC26" s="130"/>
      <c r="AD26" s="138">
        <f>ROUND(Z26/$Z$5*100,2)</f>
        <v>2.08</v>
      </c>
      <c r="AE26" s="138"/>
      <c r="AF26" s="138"/>
    </row>
    <row r="27" spans="1:32" ht="12.9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32"/>
      <c r="L27" s="130"/>
      <c r="M27" s="130"/>
      <c r="N27" s="130"/>
      <c r="O27" s="130"/>
      <c r="P27" s="169"/>
      <c r="Q27" s="169"/>
      <c r="R27" s="169"/>
      <c r="S27" s="130"/>
      <c r="T27" s="130"/>
      <c r="U27" s="130"/>
      <c r="V27" s="130"/>
      <c r="W27" s="169"/>
      <c r="X27" s="169"/>
      <c r="Y27" s="169"/>
      <c r="Z27" s="130"/>
      <c r="AA27" s="130"/>
      <c r="AB27" s="130"/>
      <c r="AC27" s="130"/>
      <c r="AD27" s="169"/>
      <c r="AE27" s="169"/>
      <c r="AF27" s="169"/>
    </row>
    <row r="28" spans="1:32" ht="12.9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32"/>
      <c r="L28" s="130"/>
      <c r="M28" s="130"/>
      <c r="N28" s="130"/>
      <c r="O28" s="130"/>
      <c r="P28" s="169"/>
      <c r="Q28" s="169"/>
      <c r="R28" s="169"/>
      <c r="S28" s="130"/>
      <c r="T28" s="130"/>
      <c r="U28" s="130"/>
      <c r="V28" s="130"/>
      <c r="W28" s="169"/>
      <c r="X28" s="169"/>
      <c r="Y28" s="169"/>
      <c r="Z28" s="130"/>
      <c r="AA28" s="130"/>
      <c r="AB28" s="130"/>
      <c r="AC28" s="130"/>
      <c r="AD28" s="169"/>
      <c r="AE28" s="169"/>
      <c r="AF28" s="169"/>
    </row>
    <row r="29" spans="1:32" s="3" customFormat="1" ht="20.85" customHeight="1">
      <c r="B29" s="260" t="s">
        <v>130</v>
      </c>
      <c r="C29" s="260"/>
      <c r="D29" s="260"/>
      <c r="E29" s="260"/>
      <c r="F29" s="260"/>
      <c r="G29" s="260"/>
      <c r="H29" s="260"/>
      <c r="I29" s="260"/>
      <c r="J29" s="260"/>
      <c r="K29" s="266"/>
      <c r="L29" s="132">
        <f>SUM(L31,L33,L35,L37,L39,L41,L43,L47,L49,L51,L53,L55,L57,L59,L61,L63)</f>
        <v>28174794</v>
      </c>
      <c r="M29" s="132"/>
      <c r="N29" s="132"/>
      <c r="O29" s="132"/>
      <c r="P29" s="167">
        <v>60.311683210883494</v>
      </c>
      <c r="Q29" s="167"/>
      <c r="R29" s="167"/>
      <c r="S29" s="132">
        <f>SUM(S31,S33,S35,S37,S39,S41,S43,S47,S49,S51,S53,S55,S57,S59,S61,S63)</f>
        <v>28512466</v>
      </c>
      <c r="T29" s="132"/>
      <c r="U29" s="132"/>
      <c r="V29" s="132"/>
      <c r="W29" s="167">
        <v>59.033950613002439</v>
      </c>
      <c r="X29" s="167"/>
      <c r="Y29" s="167"/>
      <c r="Z29" s="132">
        <f>SUM(Z31:AC63)</f>
        <v>29504675</v>
      </c>
      <c r="AA29" s="132"/>
      <c r="AB29" s="132"/>
      <c r="AC29" s="132"/>
      <c r="AD29" s="148">
        <f>ROUND(Z29/$Z$5*100,2)</f>
        <v>61.39</v>
      </c>
      <c r="AE29" s="148"/>
      <c r="AF29" s="148"/>
    </row>
    <row r="30" spans="1:32" ht="12.95" customHeight="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31"/>
      <c r="L30" s="130"/>
      <c r="M30" s="130"/>
      <c r="N30" s="130"/>
      <c r="O30" s="130"/>
      <c r="P30" s="169"/>
      <c r="Q30" s="169"/>
      <c r="R30" s="169"/>
      <c r="S30" s="130"/>
      <c r="T30" s="130"/>
      <c r="U30" s="130"/>
      <c r="V30" s="130"/>
      <c r="W30" s="169"/>
      <c r="X30" s="169"/>
      <c r="Y30" s="169"/>
      <c r="Z30" s="130"/>
      <c r="AA30" s="130"/>
      <c r="AB30" s="130"/>
      <c r="AC30" s="130"/>
      <c r="AD30" s="169"/>
      <c r="AE30" s="169"/>
      <c r="AF30" s="169"/>
    </row>
    <row r="31" spans="1:32" ht="20.85" customHeight="1">
      <c r="A31" s="1"/>
      <c r="C31" s="128" t="s">
        <v>76</v>
      </c>
      <c r="D31" s="128"/>
      <c r="E31" s="128"/>
      <c r="F31" s="128"/>
      <c r="G31" s="128"/>
      <c r="H31" s="128"/>
      <c r="I31" s="128"/>
      <c r="J31" s="128"/>
      <c r="K31" s="257"/>
      <c r="L31" s="130">
        <v>13738152</v>
      </c>
      <c r="M31" s="130"/>
      <c r="N31" s="130"/>
      <c r="O31" s="130"/>
      <c r="P31" s="169">
        <v>30.7</v>
      </c>
      <c r="Q31" s="169"/>
      <c r="R31" s="169"/>
      <c r="S31" s="130">
        <v>13596960</v>
      </c>
      <c r="T31" s="130"/>
      <c r="U31" s="130"/>
      <c r="V31" s="130"/>
      <c r="W31" s="169">
        <v>30.3</v>
      </c>
      <c r="X31" s="169"/>
      <c r="Y31" s="169"/>
      <c r="Z31" s="130">
        <v>13732157</v>
      </c>
      <c r="AA31" s="130"/>
      <c r="AB31" s="130"/>
      <c r="AC31" s="130"/>
      <c r="AD31" s="138">
        <f>ROUND(Z31/$Z$5*100,2)</f>
        <v>28.57</v>
      </c>
      <c r="AE31" s="138"/>
      <c r="AF31" s="138"/>
    </row>
    <row r="32" spans="1:32" ht="12.95" customHeight="1">
      <c r="A32" s="1"/>
      <c r="C32" s="33"/>
      <c r="D32" s="33"/>
      <c r="E32" s="33"/>
      <c r="F32" s="33"/>
      <c r="G32" s="33"/>
      <c r="H32" s="33"/>
      <c r="I32" s="33"/>
      <c r="J32" s="33"/>
      <c r="K32" s="34"/>
      <c r="L32" s="130"/>
      <c r="M32" s="130"/>
      <c r="N32" s="130"/>
      <c r="O32" s="130"/>
      <c r="P32" s="169"/>
      <c r="Q32" s="169"/>
      <c r="R32" s="169"/>
      <c r="S32" s="130"/>
      <c r="T32" s="130"/>
      <c r="U32" s="130"/>
      <c r="V32" s="130"/>
      <c r="W32" s="169"/>
      <c r="X32" s="169"/>
      <c r="Y32" s="169"/>
      <c r="Z32" s="130"/>
      <c r="AA32" s="130"/>
      <c r="AB32" s="130"/>
      <c r="AC32" s="130"/>
      <c r="AD32" s="169"/>
      <c r="AE32" s="169"/>
      <c r="AF32" s="169"/>
    </row>
    <row r="33" spans="1:32" ht="20.85" customHeight="1">
      <c r="A33" s="1"/>
      <c r="C33" s="128" t="s">
        <v>77</v>
      </c>
      <c r="D33" s="128"/>
      <c r="E33" s="128"/>
      <c r="F33" s="128"/>
      <c r="G33" s="128"/>
      <c r="H33" s="128"/>
      <c r="I33" s="128"/>
      <c r="J33" s="128"/>
      <c r="K33" s="257"/>
      <c r="L33" s="130">
        <v>266736</v>
      </c>
      <c r="M33" s="130"/>
      <c r="N33" s="130"/>
      <c r="O33" s="130"/>
      <c r="P33" s="169">
        <v>0.6</v>
      </c>
      <c r="Q33" s="169"/>
      <c r="R33" s="169"/>
      <c r="S33" s="130">
        <v>278810</v>
      </c>
      <c r="T33" s="130"/>
      <c r="U33" s="130"/>
      <c r="V33" s="130"/>
      <c r="W33" s="169">
        <v>0.6</v>
      </c>
      <c r="X33" s="169"/>
      <c r="Y33" s="169"/>
      <c r="Z33" s="130">
        <v>260786</v>
      </c>
      <c r="AA33" s="130"/>
      <c r="AB33" s="130"/>
      <c r="AC33" s="130"/>
      <c r="AD33" s="138">
        <f>ROUND(Z33/$Z$5*100,2)</f>
        <v>0.54</v>
      </c>
      <c r="AE33" s="138"/>
      <c r="AF33" s="138"/>
    </row>
    <row r="34" spans="1:32" ht="12.95" customHeight="1">
      <c r="A34" s="1"/>
      <c r="C34" s="33"/>
      <c r="D34" s="33"/>
      <c r="E34" s="33"/>
      <c r="F34" s="33"/>
      <c r="G34" s="33"/>
      <c r="H34" s="33"/>
      <c r="I34" s="33"/>
      <c r="J34" s="33"/>
      <c r="K34" s="34"/>
      <c r="L34" s="130"/>
      <c r="M34" s="130"/>
      <c r="N34" s="130"/>
      <c r="O34" s="130"/>
      <c r="P34" s="169"/>
      <c r="Q34" s="169"/>
      <c r="R34" s="169"/>
      <c r="S34" s="130"/>
      <c r="T34" s="130"/>
      <c r="U34" s="130"/>
      <c r="V34" s="130"/>
      <c r="W34" s="169"/>
      <c r="X34" s="169"/>
      <c r="Y34" s="169"/>
      <c r="Z34" s="130"/>
      <c r="AA34" s="130"/>
      <c r="AB34" s="130"/>
      <c r="AC34" s="130"/>
      <c r="AD34" s="169"/>
      <c r="AE34" s="169"/>
      <c r="AF34" s="169"/>
    </row>
    <row r="35" spans="1:32" ht="20.85" customHeight="1">
      <c r="A35" s="1"/>
      <c r="C35" s="128" t="s">
        <v>78</v>
      </c>
      <c r="D35" s="128"/>
      <c r="E35" s="128"/>
      <c r="F35" s="128"/>
      <c r="G35" s="128"/>
      <c r="H35" s="128"/>
      <c r="I35" s="128"/>
      <c r="J35" s="128"/>
      <c r="K35" s="257"/>
      <c r="L35" s="130">
        <v>23971</v>
      </c>
      <c r="M35" s="130"/>
      <c r="N35" s="130"/>
      <c r="O35" s="130"/>
      <c r="P35" s="169">
        <v>0.1</v>
      </c>
      <c r="Q35" s="169"/>
      <c r="R35" s="169"/>
      <c r="S35" s="130">
        <v>20604</v>
      </c>
      <c r="T35" s="130"/>
      <c r="U35" s="130"/>
      <c r="V35" s="130"/>
      <c r="W35" s="169">
        <v>0</v>
      </c>
      <c r="X35" s="169"/>
      <c r="Y35" s="169"/>
      <c r="Z35" s="130">
        <v>13321</v>
      </c>
      <c r="AA35" s="130"/>
      <c r="AB35" s="130"/>
      <c r="AC35" s="130"/>
      <c r="AD35" s="138">
        <f>ROUND(Z35/$Z$5*100,2)</f>
        <v>0.03</v>
      </c>
      <c r="AE35" s="138"/>
      <c r="AF35" s="138"/>
    </row>
    <row r="36" spans="1:32" ht="12.95" customHeight="1">
      <c r="A36" s="1"/>
      <c r="C36" s="33"/>
      <c r="D36" s="33"/>
      <c r="E36" s="33"/>
      <c r="F36" s="33"/>
      <c r="G36" s="33"/>
      <c r="H36" s="33"/>
      <c r="I36" s="33"/>
      <c r="J36" s="33"/>
      <c r="K36" s="34"/>
      <c r="L36" s="130"/>
      <c r="M36" s="130"/>
      <c r="N36" s="130"/>
      <c r="O36" s="130"/>
      <c r="P36" s="169"/>
      <c r="Q36" s="169"/>
      <c r="R36" s="169"/>
      <c r="S36" s="130"/>
      <c r="T36" s="130"/>
      <c r="U36" s="130"/>
      <c r="V36" s="130"/>
      <c r="W36" s="169"/>
      <c r="X36" s="169"/>
      <c r="Y36" s="169"/>
      <c r="Z36" s="130"/>
      <c r="AA36" s="130"/>
      <c r="AB36" s="130"/>
      <c r="AC36" s="130"/>
      <c r="AD36" s="169"/>
      <c r="AE36" s="169"/>
      <c r="AF36" s="169"/>
    </row>
    <row r="37" spans="1:32" ht="20.85" customHeight="1">
      <c r="A37" s="1"/>
      <c r="C37" s="128" t="s">
        <v>197</v>
      </c>
      <c r="D37" s="128"/>
      <c r="E37" s="128"/>
      <c r="F37" s="128"/>
      <c r="G37" s="128"/>
      <c r="H37" s="128"/>
      <c r="I37" s="128"/>
      <c r="J37" s="128"/>
      <c r="K37" s="257"/>
      <c r="L37" s="130">
        <v>58250</v>
      </c>
      <c r="M37" s="130"/>
      <c r="N37" s="130"/>
      <c r="O37" s="130"/>
      <c r="P37" s="169">
        <v>0.1</v>
      </c>
      <c r="Q37" s="169"/>
      <c r="R37" s="169"/>
      <c r="S37" s="130">
        <v>45153</v>
      </c>
      <c r="T37" s="130"/>
      <c r="U37" s="130"/>
      <c r="V37" s="130"/>
      <c r="W37" s="169">
        <v>0.1</v>
      </c>
      <c r="X37" s="169"/>
      <c r="Y37" s="169"/>
      <c r="Z37" s="130">
        <v>27070</v>
      </c>
      <c r="AA37" s="130"/>
      <c r="AB37" s="130"/>
      <c r="AC37" s="130"/>
      <c r="AD37" s="138">
        <f>ROUND(Z37/$Z$5*100,2)</f>
        <v>0.06</v>
      </c>
      <c r="AE37" s="138"/>
      <c r="AF37" s="138"/>
    </row>
    <row r="38" spans="1:32" ht="12.95" customHeight="1">
      <c r="A38" s="1"/>
      <c r="C38" s="33"/>
      <c r="D38" s="33"/>
      <c r="E38" s="33"/>
      <c r="F38" s="33"/>
      <c r="G38" s="33"/>
      <c r="H38" s="33"/>
      <c r="I38" s="33"/>
      <c r="J38" s="33"/>
      <c r="K38" s="34"/>
      <c r="L38" s="130"/>
      <c r="M38" s="130"/>
      <c r="N38" s="130"/>
      <c r="O38" s="130"/>
      <c r="P38" s="169"/>
      <c r="Q38" s="169"/>
      <c r="R38" s="169"/>
      <c r="S38" s="130"/>
      <c r="T38" s="130"/>
      <c r="U38" s="130"/>
      <c r="V38" s="130"/>
      <c r="W38" s="169"/>
      <c r="X38" s="169"/>
      <c r="Y38" s="169"/>
      <c r="Z38" s="130"/>
      <c r="AA38" s="130"/>
      <c r="AB38" s="130"/>
      <c r="AC38" s="130"/>
      <c r="AD38" s="169"/>
      <c r="AE38" s="169"/>
      <c r="AF38" s="169"/>
    </row>
    <row r="39" spans="1:32" ht="20.85" customHeight="1">
      <c r="A39" s="1"/>
      <c r="C39" s="128" t="s">
        <v>198</v>
      </c>
      <c r="D39" s="128"/>
      <c r="E39" s="128"/>
      <c r="F39" s="128"/>
      <c r="G39" s="128"/>
      <c r="H39" s="128"/>
      <c r="I39" s="128"/>
      <c r="J39" s="128"/>
      <c r="K39" s="257"/>
      <c r="L39" s="130">
        <v>42244</v>
      </c>
      <c r="M39" s="130"/>
      <c r="N39" s="130"/>
      <c r="O39" s="130"/>
      <c r="P39" s="169">
        <v>0.1</v>
      </c>
      <c r="Q39" s="169"/>
      <c r="R39" s="169"/>
      <c r="S39" s="130">
        <v>42787</v>
      </c>
      <c r="T39" s="130"/>
      <c r="U39" s="130"/>
      <c r="V39" s="130"/>
      <c r="W39" s="169">
        <v>0.1</v>
      </c>
      <c r="X39" s="169"/>
      <c r="Y39" s="169"/>
      <c r="Z39" s="130">
        <v>17844</v>
      </c>
      <c r="AA39" s="130"/>
      <c r="AB39" s="130"/>
      <c r="AC39" s="130"/>
      <c r="AD39" s="138">
        <f>ROUND(Z39/$Z$5*100,2)</f>
        <v>0.04</v>
      </c>
      <c r="AE39" s="138"/>
      <c r="AF39" s="138"/>
    </row>
    <row r="40" spans="1:32" ht="12.95" customHeight="1">
      <c r="A40" s="1"/>
      <c r="C40" s="33"/>
      <c r="D40" s="33"/>
      <c r="E40" s="33"/>
      <c r="F40" s="33"/>
      <c r="G40" s="33"/>
      <c r="H40" s="33"/>
      <c r="I40" s="33"/>
      <c r="J40" s="33"/>
      <c r="K40" s="34"/>
      <c r="L40" s="130"/>
      <c r="M40" s="130"/>
      <c r="N40" s="130"/>
      <c r="O40" s="130"/>
      <c r="P40" s="169"/>
      <c r="Q40" s="169"/>
      <c r="R40" s="169"/>
      <c r="S40" s="130"/>
      <c r="T40" s="130"/>
      <c r="U40" s="130"/>
      <c r="V40" s="130"/>
      <c r="W40" s="169"/>
      <c r="X40" s="169"/>
      <c r="Y40" s="169"/>
      <c r="Z40" s="130"/>
      <c r="AA40" s="130"/>
      <c r="AB40" s="130"/>
      <c r="AC40" s="130"/>
      <c r="AD40" s="169"/>
      <c r="AE40" s="169"/>
      <c r="AF40" s="169"/>
    </row>
    <row r="41" spans="1:32" ht="20.85" customHeight="1">
      <c r="A41" s="1"/>
      <c r="C41" s="128" t="s">
        <v>79</v>
      </c>
      <c r="D41" s="128"/>
      <c r="E41" s="128"/>
      <c r="F41" s="128"/>
      <c r="G41" s="128"/>
      <c r="H41" s="128"/>
      <c r="I41" s="128"/>
      <c r="J41" s="128"/>
      <c r="K41" s="257"/>
      <c r="L41" s="130">
        <v>1431653</v>
      </c>
      <c r="M41" s="130"/>
      <c r="N41" s="130"/>
      <c r="O41" s="130"/>
      <c r="P41" s="169">
        <v>3.2</v>
      </c>
      <c r="Q41" s="169"/>
      <c r="R41" s="169"/>
      <c r="S41" s="130">
        <v>2374161</v>
      </c>
      <c r="T41" s="130"/>
      <c r="U41" s="130"/>
      <c r="V41" s="130"/>
      <c r="W41" s="169">
        <v>5.3</v>
      </c>
      <c r="X41" s="169"/>
      <c r="Y41" s="169"/>
      <c r="Z41" s="130">
        <v>2138452</v>
      </c>
      <c r="AA41" s="130"/>
      <c r="AB41" s="130"/>
      <c r="AC41" s="130"/>
      <c r="AD41" s="138">
        <f>ROUND(Z41/$Z$5*100,2)</f>
        <v>4.45</v>
      </c>
      <c r="AE41" s="138"/>
      <c r="AF41" s="138"/>
    </row>
    <row r="42" spans="1:32" ht="12.95" customHeight="1">
      <c r="A42" s="1"/>
      <c r="C42" s="33"/>
      <c r="D42" s="33"/>
      <c r="E42" s="33"/>
      <c r="F42" s="33"/>
      <c r="G42" s="33"/>
      <c r="H42" s="33"/>
      <c r="I42" s="33"/>
      <c r="J42" s="33"/>
      <c r="K42" s="34"/>
      <c r="L42" s="130"/>
      <c r="M42" s="130"/>
      <c r="N42" s="130"/>
      <c r="O42" s="130"/>
      <c r="P42" s="169"/>
      <c r="Q42" s="169"/>
      <c r="R42" s="169"/>
      <c r="S42" s="130"/>
      <c r="T42" s="130"/>
      <c r="U42" s="130"/>
      <c r="V42" s="130"/>
      <c r="W42" s="169"/>
      <c r="X42" s="169"/>
      <c r="Y42" s="169"/>
      <c r="Z42" s="130"/>
      <c r="AA42" s="130"/>
      <c r="AB42" s="130"/>
      <c r="AC42" s="130"/>
      <c r="AD42" s="169"/>
      <c r="AE42" s="169"/>
      <c r="AF42" s="169"/>
    </row>
    <row r="43" spans="1:32" ht="20.85" customHeight="1">
      <c r="A43" s="1"/>
      <c r="C43" s="128" t="s">
        <v>80</v>
      </c>
      <c r="D43" s="128"/>
      <c r="E43" s="128"/>
      <c r="F43" s="128"/>
      <c r="G43" s="128"/>
      <c r="H43" s="128"/>
      <c r="I43" s="128"/>
      <c r="J43" s="128"/>
      <c r="K43" s="257"/>
      <c r="L43" s="130">
        <v>30022</v>
      </c>
      <c r="M43" s="130"/>
      <c r="N43" s="130"/>
      <c r="O43" s="130"/>
      <c r="P43" s="169">
        <v>0.1</v>
      </c>
      <c r="Q43" s="169"/>
      <c r="R43" s="169"/>
      <c r="S43" s="130">
        <v>31113</v>
      </c>
      <c r="T43" s="130"/>
      <c r="U43" s="130"/>
      <c r="V43" s="130"/>
      <c r="W43" s="169">
        <v>0.1</v>
      </c>
      <c r="X43" s="169"/>
      <c r="Y43" s="169"/>
      <c r="Z43" s="130">
        <v>31299</v>
      </c>
      <c r="AA43" s="130"/>
      <c r="AB43" s="130"/>
      <c r="AC43" s="130"/>
      <c r="AD43" s="138">
        <f>ROUND(Z43/$Z$5*100,2)</f>
        <v>7.0000000000000007E-2</v>
      </c>
      <c r="AE43" s="138"/>
      <c r="AF43" s="138"/>
    </row>
    <row r="44" spans="1:32" ht="12.95" customHeight="1">
      <c r="A44" s="1"/>
      <c r="C44" s="33"/>
      <c r="D44" s="33"/>
      <c r="E44" s="33"/>
      <c r="F44" s="33"/>
      <c r="G44" s="33"/>
      <c r="H44" s="33"/>
      <c r="I44" s="33"/>
      <c r="J44" s="33"/>
      <c r="K44" s="34"/>
      <c r="L44" s="130"/>
      <c r="M44" s="130"/>
      <c r="N44" s="130"/>
      <c r="O44" s="130"/>
      <c r="P44" s="169"/>
      <c r="Q44" s="169"/>
      <c r="R44" s="169"/>
      <c r="S44" s="130"/>
      <c r="T44" s="130"/>
      <c r="U44" s="130"/>
      <c r="V44" s="130"/>
      <c r="W44" s="169"/>
      <c r="X44" s="169"/>
      <c r="Y44" s="169"/>
      <c r="Z44" s="130"/>
      <c r="AA44" s="130"/>
      <c r="AB44" s="130"/>
      <c r="AC44" s="130"/>
      <c r="AD44" s="169"/>
      <c r="AE44" s="169"/>
      <c r="AF44" s="169"/>
    </row>
    <row r="45" spans="1:32" ht="20.85" customHeight="1">
      <c r="A45" s="1"/>
      <c r="C45" s="128" t="s">
        <v>81</v>
      </c>
      <c r="D45" s="128"/>
      <c r="E45" s="128"/>
      <c r="F45" s="128"/>
      <c r="G45" s="128"/>
      <c r="H45" s="128"/>
      <c r="I45" s="128"/>
      <c r="J45" s="128"/>
      <c r="K45" s="257"/>
      <c r="L45" s="130" t="s">
        <v>308</v>
      </c>
      <c r="M45" s="130"/>
      <c r="N45" s="130"/>
      <c r="O45" s="130"/>
      <c r="P45" s="169" t="s">
        <v>22</v>
      </c>
      <c r="Q45" s="169"/>
      <c r="R45" s="169"/>
      <c r="S45" s="130" t="s">
        <v>309</v>
      </c>
      <c r="T45" s="130"/>
      <c r="U45" s="130"/>
      <c r="V45" s="130"/>
      <c r="W45" s="169" t="s">
        <v>22</v>
      </c>
      <c r="X45" s="169"/>
      <c r="Y45" s="169"/>
      <c r="Z45" s="130" t="s">
        <v>310</v>
      </c>
      <c r="AA45" s="130"/>
      <c r="AB45" s="130"/>
      <c r="AC45" s="130"/>
      <c r="AD45" s="169" t="s">
        <v>310</v>
      </c>
      <c r="AE45" s="169"/>
      <c r="AF45" s="169"/>
    </row>
    <row r="46" spans="1:32" ht="12.95" customHeight="1">
      <c r="A46" s="1"/>
      <c r="C46" s="33"/>
      <c r="D46" s="33"/>
      <c r="E46" s="33"/>
      <c r="F46" s="33"/>
      <c r="G46" s="33"/>
      <c r="H46" s="33"/>
      <c r="I46" s="33"/>
      <c r="J46" s="33"/>
      <c r="K46" s="34"/>
      <c r="L46" s="130"/>
      <c r="M46" s="130"/>
      <c r="N46" s="130"/>
      <c r="O46" s="130"/>
      <c r="P46" s="169"/>
      <c r="Q46" s="169"/>
      <c r="R46" s="169"/>
      <c r="S46" s="130"/>
      <c r="T46" s="130"/>
      <c r="U46" s="130"/>
      <c r="V46" s="130"/>
      <c r="W46" s="169"/>
      <c r="X46" s="169"/>
      <c r="Y46" s="169"/>
      <c r="Z46" s="130"/>
      <c r="AA46" s="130"/>
      <c r="AB46" s="130"/>
      <c r="AC46" s="130"/>
      <c r="AD46" s="169"/>
      <c r="AE46" s="169"/>
      <c r="AF46" s="169"/>
    </row>
    <row r="47" spans="1:32" ht="20.85" customHeight="1">
      <c r="A47" s="1"/>
      <c r="C47" s="128" t="s">
        <v>82</v>
      </c>
      <c r="D47" s="128"/>
      <c r="E47" s="128"/>
      <c r="F47" s="128"/>
      <c r="G47" s="128"/>
      <c r="H47" s="128"/>
      <c r="I47" s="128"/>
      <c r="J47" s="128"/>
      <c r="K47" s="257"/>
      <c r="L47" s="130">
        <v>24642</v>
      </c>
      <c r="M47" s="130"/>
      <c r="N47" s="130"/>
      <c r="O47" s="130"/>
      <c r="P47" s="169">
        <v>0.1</v>
      </c>
      <c r="Q47" s="169"/>
      <c r="R47" s="169"/>
      <c r="S47" s="130">
        <v>37598</v>
      </c>
      <c r="T47" s="130"/>
      <c r="U47" s="130"/>
      <c r="V47" s="130"/>
      <c r="W47" s="169">
        <v>0.1</v>
      </c>
      <c r="X47" s="169"/>
      <c r="Y47" s="169"/>
      <c r="Z47" s="130">
        <v>39204</v>
      </c>
      <c r="AA47" s="130"/>
      <c r="AB47" s="130"/>
      <c r="AC47" s="130"/>
      <c r="AD47" s="138">
        <f>ROUND(Z47/$Z$5*100,2)</f>
        <v>0.08</v>
      </c>
      <c r="AE47" s="138"/>
      <c r="AF47" s="138"/>
    </row>
    <row r="48" spans="1:32" ht="12.95" customHeight="1">
      <c r="A48" s="1"/>
      <c r="C48" s="33"/>
      <c r="D48" s="33"/>
      <c r="E48" s="33"/>
      <c r="F48" s="33"/>
      <c r="G48" s="33"/>
      <c r="H48" s="33"/>
      <c r="I48" s="33"/>
      <c r="J48" s="33"/>
      <c r="K48" s="34"/>
      <c r="L48" s="130"/>
      <c r="M48" s="130"/>
      <c r="N48" s="130"/>
      <c r="O48" s="130"/>
      <c r="P48" s="169"/>
      <c r="Q48" s="169"/>
      <c r="R48" s="169"/>
      <c r="S48" s="130"/>
      <c r="T48" s="130"/>
      <c r="U48" s="130"/>
      <c r="V48" s="130"/>
      <c r="W48" s="169"/>
      <c r="X48" s="169"/>
      <c r="Y48" s="169"/>
      <c r="Z48" s="130"/>
      <c r="AA48" s="130"/>
      <c r="AB48" s="130"/>
      <c r="AC48" s="130"/>
      <c r="AD48" s="169"/>
      <c r="AE48" s="169"/>
      <c r="AF48" s="169"/>
    </row>
    <row r="49" spans="1:32" ht="20.85" customHeight="1">
      <c r="A49" s="1"/>
      <c r="C49" s="258" t="s">
        <v>83</v>
      </c>
      <c r="D49" s="258"/>
      <c r="E49" s="258"/>
      <c r="F49" s="258"/>
      <c r="G49" s="258"/>
      <c r="H49" s="258"/>
      <c r="I49" s="258"/>
      <c r="J49" s="258"/>
      <c r="K49" s="259"/>
      <c r="L49" s="130">
        <v>14294</v>
      </c>
      <c r="M49" s="130"/>
      <c r="N49" s="130"/>
      <c r="O49" s="130"/>
      <c r="P49" s="169">
        <v>0</v>
      </c>
      <c r="Q49" s="169"/>
      <c r="R49" s="169"/>
      <c r="S49" s="130">
        <v>14663</v>
      </c>
      <c r="T49" s="130"/>
      <c r="U49" s="130"/>
      <c r="V49" s="130"/>
      <c r="W49" s="169">
        <v>0</v>
      </c>
      <c r="X49" s="169"/>
      <c r="Y49" s="169"/>
      <c r="Z49" s="130">
        <v>16475</v>
      </c>
      <c r="AA49" s="130"/>
      <c r="AB49" s="130"/>
      <c r="AC49" s="130"/>
      <c r="AD49" s="138">
        <f>ROUND(Z49/$Z$5*100,2)</f>
        <v>0.03</v>
      </c>
      <c r="AE49" s="138"/>
      <c r="AF49" s="138"/>
    </row>
    <row r="50" spans="1:32" ht="12.95" customHeight="1">
      <c r="A50" s="1"/>
      <c r="C50" s="33"/>
      <c r="D50" s="33"/>
      <c r="E50" s="33"/>
      <c r="F50" s="33"/>
      <c r="G50" s="33"/>
      <c r="H50" s="33"/>
      <c r="I50" s="33"/>
      <c r="J50" s="33"/>
      <c r="K50" s="34"/>
      <c r="L50" s="130"/>
      <c r="M50" s="130"/>
      <c r="N50" s="130"/>
      <c r="O50" s="130"/>
      <c r="P50" s="169"/>
      <c r="Q50" s="169"/>
      <c r="R50" s="169"/>
      <c r="S50" s="130"/>
      <c r="T50" s="130"/>
      <c r="U50" s="130"/>
      <c r="V50" s="130"/>
      <c r="W50" s="169"/>
      <c r="X50" s="169"/>
      <c r="Y50" s="169"/>
      <c r="Z50" s="130"/>
      <c r="AA50" s="130"/>
      <c r="AB50" s="130"/>
      <c r="AC50" s="130"/>
      <c r="AD50" s="169"/>
      <c r="AE50" s="169"/>
      <c r="AF50" s="169"/>
    </row>
    <row r="51" spans="1:32" ht="20.85" customHeight="1">
      <c r="A51" s="1"/>
      <c r="C51" s="128" t="s">
        <v>84</v>
      </c>
      <c r="D51" s="128"/>
      <c r="E51" s="128"/>
      <c r="F51" s="128"/>
      <c r="G51" s="128"/>
      <c r="H51" s="128"/>
      <c r="I51" s="128"/>
      <c r="J51" s="128"/>
      <c r="K51" s="257"/>
      <c r="L51" s="130">
        <v>45455</v>
      </c>
      <c r="M51" s="130"/>
      <c r="N51" s="130"/>
      <c r="O51" s="130"/>
      <c r="P51" s="169">
        <v>0.1</v>
      </c>
      <c r="Q51" s="169"/>
      <c r="R51" s="169"/>
      <c r="S51" s="130">
        <v>48626</v>
      </c>
      <c r="T51" s="130"/>
      <c r="U51" s="130"/>
      <c r="V51" s="130"/>
      <c r="W51" s="169">
        <v>0.1</v>
      </c>
      <c r="X51" s="169"/>
      <c r="Y51" s="169"/>
      <c r="Z51" s="130">
        <v>52703</v>
      </c>
      <c r="AA51" s="130"/>
      <c r="AB51" s="130"/>
      <c r="AC51" s="130"/>
      <c r="AD51" s="138">
        <f>ROUND(Z51/$Z$5*100,2)</f>
        <v>0.11</v>
      </c>
      <c r="AE51" s="138"/>
      <c r="AF51" s="138"/>
    </row>
    <row r="52" spans="1:32" ht="12.95" customHeight="1">
      <c r="A52" s="1"/>
      <c r="C52" s="35"/>
      <c r="D52" s="35"/>
      <c r="E52" s="35"/>
      <c r="F52" s="35"/>
      <c r="G52" s="35"/>
      <c r="H52" s="35"/>
      <c r="I52" s="35"/>
      <c r="J52" s="35"/>
      <c r="K52" s="71"/>
      <c r="L52" s="130"/>
      <c r="M52" s="130"/>
      <c r="N52" s="130"/>
      <c r="O52" s="130"/>
      <c r="P52" s="169"/>
      <c r="Q52" s="169"/>
      <c r="R52" s="169"/>
      <c r="S52" s="130"/>
      <c r="T52" s="130"/>
      <c r="U52" s="130"/>
      <c r="V52" s="130"/>
      <c r="W52" s="169"/>
      <c r="X52" s="169"/>
      <c r="Y52" s="169"/>
      <c r="Z52" s="130"/>
      <c r="AA52" s="130"/>
      <c r="AB52" s="130"/>
      <c r="AC52" s="130"/>
      <c r="AD52" s="169"/>
      <c r="AE52" s="169"/>
      <c r="AF52" s="169"/>
    </row>
    <row r="53" spans="1:32" ht="20.85" customHeight="1">
      <c r="A53" s="1"/>
      <c r="C53" s="128" t="s">
        <v>85</v>
      </c>
      <c r="D53" s="128"/>
      <c r="E53" s="128"/>
      <c r="F53" s="128"/>
      <c r="G53" s="128"/>
      <c r="H53" s="128"/>
      <c r="I53" s="128"/>
      <c r="J53" s="128"/>
      <c r="K53" s="257"/>
      <c r="L53" s="130">
        <v>8629805</v>
      </c>
      <c r="M53" s="130"/>
      <c r="N53" s="130"/>
      <c r="O53" s="130"/>
      <c r="P53" s="169">
        <v>19.3</v>
      </c>
      <c r="Q53" s="169"/>
      <c r="R53" s="169"/>
      <c r="S53" s="130">
        <v>9063010</v>
      </c>
      <c r="T53" s="130"/>
      <c r="U53" s="130"/>
      <c r="V53" s="130"/>
      <c r="W53" s="169">
        <v>20.2</v>
      </c>
      <c r="X53" s="169"/>
      <c r="Y53" s="169"/>
      <c r="Z53" s="130">
        <v>8823685</v>
      </c>
      <c r="AA53" s="130"/>
      <c r="AB53" s="130"/>
      <c r="AC53" s="130"/>
      <c r="AD53" s="138">
        <f>ROUND(Z53/$Z$5*100,2)</f>
        <v>18.36</v>
      </c>
      <c r="AE53" s="138"/>
      <c r="AF53" s="138"/>
    </row>
    <row r="54" spans="1:32" ht="12.75" customHeight="1">
      <c r="A54" s="1"/>
      <c r="C54" s="33"/>
      <c r="D54" s="33"/>
      <c r="E54" s="33"/>
      <c r="F54" s="33"/>
      <c r="G54" s="33"/>
      <c r="H54" s="33"/>
      <c r="I54" s="33"/>
      <c r="J54" s="33"/>
      <c r="K54" s="34"/>
      <c r="L54" s="130"/>
      <c r="M54" s="130"/>
      <c r="N54" s="130"/>
      <c r="O54" s="130"/>
      <c r="P54" s="169"/>
      <c r="Q54" s="169"/>
      <c r="R54" s="169"/>
      <c r="S54" s="130"/>
      <c r="T54" s="130"/>
      <c r="U54" s="130"/>
      <c r="V54" s="130"/>
      <c r="W54" s="169"/>
      <c r="X54" s="169"/>
      <c r="Y54" s="169"/>
      <c r="Z54" s="130"/>
      <c r="AA54" s="130"/>
      <c r="AB54" s="130"/>
      <c r="AC54" s="130"/>
      <c r="AD54" s="169"/>
      <c r="AE54" s="169"/>
      <c r="AF54" s="169"/>
    </row>
    <row r="55" spans="1:32" ht="20.85" customHeight="1">
      <c r="A55" s="1"/>
      <c r="C55" s="128" t="s">
        <v>86</v>
      </c>
      <c r="D55" s="128"/>
      <c r="E55" s="128"/>
      <c r="F55" s="128"/>
      <c r="G55" s="128"/>
      <c r="H55" s="128"/>
      <c r="I55" s="128"/>
      <c r="J55" s="128"/>
      <c r="K55" s="257"/>
      <c r="L55" s="130">
        <v>23073</v>
      </c>
      <c r="M55" s="130"/>
      <c r="N55" s="130"/>
      <c r="O55" s="130"/>
      <c r="P55" s="169">
        <v>0.1</v>
      </c>
      <c r="Q55" s="169"/>
      <c r="R55" s="169"/>
      <c r="S55" s="130">
        <v>24509</v>
      </c>
      <c r="T55" s="130"/>
      <c r="U55" s="130"/>
      <c r="V55" s="130"/>
      <c r="W55" s="169">
        <v>0.1</v>
      </c>
      <c r="X55" s="169"/>
      <c r="Y55" s="169"/>
      <c r="Z55" s="130">
        <v>24148</v>
      </c>
      <c r="AA55" s="130"/>
      <c r="AB55" s="130"/>
      <c r="AC55" s="130"/>
      <c r="AD55" s="138">
        <f>ROUND(Z55/$Z$5*100,2)</f>
        <v>0.05</v>
      </c>
      <c r="AE55" s="138"/>
      <c r="AF55" s="138"/>
    </row>
    <row r="56" spans="1:32" ht="12.95" customHeight="1">
      <c r="A56" s="1"/>
      <c r="C56" s="33"/>
      <c r="D56" s="33"/>
      <c r="E56" s="33"/>
      <c r="F56" s="33"/>
      <c r="G56" s="33"/>
      <c r="H56" s="33"/>
      <c r="I56" s="33"/>
      <c r="J56" s="33"/>
      <c r="K56" s="34"/>
      <c r="L56" s="130"/>
      <c r="M56" s="130"/>
      <c r="N56" s="130"/>
      <c r="O56" s="130"/>
      <c r="P56" s="169"/>
      <c r="Q56" s="169"/>
      <c r="R56" s="169"/>
      <c r="S56" s="130"/>
      <c r="T56" s="130"/>
      <c r="U56" s="130"/>
      <c r="V56" s="130"/>
      <c r="W56" s="169"/>
      <c r="X56" s="169"/>
      <c r="Y56" s="169"/>
      <c r="Z56" s="130"/>
      <c r="AA56" s="130"/>
      <c r="AB56" s="130"/>
      <c r="AC56" s="130"/>
      <c r="AD56" s="169"/>
      <c r="AE56" s="169"/>
      <c r="AF56" s="169"/>
    </row>
    <row r="57" spans="1:32" ht="20.85" customHeight="1">
      <c r="A57" s="1"/>
      <c r="C57" s="128" t="s">
        <v>92</v>
      </c>
      <c r="D57" s="128"/>
      <c r="E57" s="128"/>
      <c r="F57" s="128"/>
      <c r="G57" s="128"/>
      <c r="H57" s="128"/>
      <c r="I57" s="128"/>
      <c r="J57" s="128"/>
      <c r="K57" s="257"/>
      <c r="L57" s="130">
        <v>405218</v>
      </c>
      <c r="M57" s="130"/>
      <c r="N57" s="130"/>
      <c r="O57" s="130"/>
      <c r="P57" s="169">
        <v>0.9</v>
      </c>
      <c r="Q57" s="169"/>
      <c r="R57" s="169"/>
      <c r="S57" s="130">
        <v>47578</v>
      </c>
      <c r="T57" s="130"/>
      <c r="U57" s="130"/>
      <c r="V57" s="130"/>
      <c r="W57" s="169">
        <v>0.1</v>
      </c>
      <c r="X57" s="169"/>
      <c r="Y57" s="169"/>
      <c r="Z57" s="130">
        <v>1327226</v>
      </c>
      <c r="AA57" s="130"/>
      <c r="AB57" s="130"/>
      <c r="AC57" s="130"/>
      <c r="AD57" s="138">
        <f>ROUND(Z57/$Z$5*100,2)</f>
        <v>2.76</v>
      </c>
      <c r="AE57" s="138"/>
      <c r="AF57" s="138"/>
    </row>
    <row r="58" spans="1:32" ht="12.95" customHeight="1">
      <c r="A58" s="1"/>
      <c r="C58" s="33"/>
      <c r="D58" s="33"/>
      <c r="E58" s="33"/>
      <c r="F58" s="33"/>
      <c r="G58" s="33"/>
      <c r="H58" s="33"/>
      <c r="I58" s="33"/>
      <c r="J58" s="33"/>
      <c r="K58" s="34"/>
      <c r="L58" s="130"/>
      <c r="M58" s="130"/>
      <c r="N58" s="130"/>
      <c r="O58" s="130"/>
      <c r="P58" s="169"/>
      <c r="Q58" s="169"/>
      <c r="R58" s="169"/>
      <c r="S58" s="130"/>
      <c r="T58" s="130"/>
      <c r="U58" s="130"/>
      <c r="V58" s="130"/>
      <c r="W58" s="169"/>
      <c r="X58" s="169"/>
      <c r="Y58" s="169"/>
      <c r="Z58" s="130"/>
      <c r="AA58" s="130"/>
      <c r="AB58" s="130"/>
      <c r="AC58" s="130"/>
      <c r="AD58" s="169"/>
      <c r="AE58" s="169"/>
      <c r="AF58" s="169"/>
    </row>
    <row r="59" spans="1:32" ht="20.85" customHeight="1">
      <c r="A59" s="1"/>
      <c r="C59" s="128" t="s">
        <v>10</v>
      </c>
      <c r="D59" s="128"/>
      <c r="E59" s="128"/>
      <c r="F59" s="128"/>
      <c r="G59" s="128"/>
      <c r="H59" s="128"/>
      <c r="I59" s="128"/>
      <c r="J59" s="128"/>
      <c r="K59" s="257"/>
      <c r="L59" s="130">
        <v>756037</v>
      </c>
      <c r="M59" s="130"/>
      <c r="N59" s="130"/>
      <c r="O59" s="130"/>
      <c r="P59" s="169">
        <v>1.7</v>
      </c>
      <c r="Q59" s="169"/>
      <c r="R59" s="169"/>
      <c r="S59" s="130">
        <v>427600</v>
      </c>
      <c r="T59" s="130"/>
      <c r="U59" s="130"/>
      <c r="V59" s="130"/>
      <c r="W59" s="169">
        <v>1</v>
      </c>
      <c r="X59" s="169"/>
      <c r="Y59" s="169"/>
      <c r="Z59" s="130">
        <v>1112438</v>
      </c>
      <c r="AA59" s="130"/>
      <c r="AB59" s="130"/>
      <c r="AC59" s="130"/>
      <c r="AD59" s="138">
        <f>ROUND(Z59/$Z$5*100,2)</f>
        <v>2.31</v>
      </c>
      <c r="AE59" s="138"/>
      <c r="AF59" s="138"/>
    </row>
    <row r="60" spans="1:32" ht="12.95" customHeight="1">
      <c r="A60" s="1"/>
      <c r="C60" s="33"/>
      <c r="D60" s="33"/>
      <c r="E60" s="33"/>
      <c r="F60" s="33"/>
      <c r="G60" s="33"/>
      <c r="H60" s="33"/>
      <c r="I60" s="33"/>
      <c r="J60" s="33"/>
      <c r="K60" s="34"/>
      <c r="L60" s="130"/>
      <c r="M60" s="130"/>
      <c r="N60" s="130"/>
      <c r="O60" s="130"/>
      <c r="P60" s="169"/>
      <c r="Q60" s="169"/>
      <c r="R60" s="169"/>
      <c r="S60" s="130"/>
      <c r="T60" s="130"/>
      <c r="U60" s="130"/>
      <c r="V60" s="130"/>
      <c r="W60" s="169"/>
      <c r="X60" s="169"/>
      <c r="Y60" s="169"/>
      <c r="Z60" s="130"/>
      <c r="AA60" s="130"/>
      <c r="AB60" s="130"/>
      <c r="AC60" s="130"/>
      <c r="AD60" s="169"/>
      <c r="AE60" s="169"/>
      <c r="AF60" s="169"/>
    </row>
    <row r="61" spans="1:32" ht="20.85" customHeight="1">
      <c r="A61" s="1"/>
      <c r="C61" s="128" t="s">
        <v>11</v>
      </c>
      <c r="D61" s="128"/>
      <c r="E61" s="128"/>
      <c r="F61" s="128"/>
      <c r="G61" s="128"/>
      <c r="H61" s="128"/>
      <c r="I61" s="128"/>
      <c r="J61" s="128"/>
      <c r="K61" s="257"/>
      <c r="L61" s="130">
        <v>571178</v>
      </c>
      <c r="M61" s="130"/>
      <c r="N61" s="130"/>
      <c r="O61" s="130"/>
      <c r="P61" s="169">
        <v>1.3</v>
      </c>
      <c r="Q61" s="169"/>
      <c r="R61" s="169"/>
      <c r="S61" s="130">
        <v>577735</v>
      </c>
      <c r="T61" s="130"/>
      <c r="U61" s="130"/>
      <c r="V61" s="130"/>
      <c r="W61" s="169">
        <v>1.3</v>
      </c>
      <c r="X61" s="169"/>
      <c r="Y61" s="169"/>
      <c r="Z61" s="130">
        <v>407051</v>
      </c>
      <c r="AA61" s="130"/>
      <c r="AB61" s="130"/>
      <c r="AC61" s="130"/>
      <c r="AD61" s="138">
        <f>ROUND(Z61/$Z$5*100,2)</f>
        <v>0.85</v>
      </c>
      <c r="AE61" s="138"/>
      <c r="AF61" s="138"/>
    </row>
    <row r="62" spans="1:32" ht="12.95" customHeight="1">
      <c r="A62" s="1"/>
      <c r="C62" s="33"/>
      <c r="D62" s="33"/>
      <c r="E62" s="33"/>
      <c r="F62" s="33"/>
      <c r="G62" s="33"/>
      <c r="H62" s="33"/>
      <c r="I62" s="33"/>
      <c r="J62" s="33"/>
      <c r="K62" s="34"/>
      <c r="L62" s="130"/>
      <c r="M62" s="130"/>
      <c r="N62" s="130"/>
      <c r="O62" s="130"/>
      <c r="P62" s="169"/>
      <c r="Q62" s="169"/>
      <c r="R62" s="169"/>
      <c r="S62" s="130"/>
      <c r="T62" s="130"/>
      <c r="U62" s="130"/>
      <c r="V62" s="130"/>
      <c r="W62" s="169"/>
      <c r="X62" s="169"/>
      <c r="Y62" s="169"/>
      <c r="Z62" s="130"/>
      <c r="AA62" s="130"/>
      <c r="AB62" s="130"/>
      <c r="AC62" s="130"/>
      <c r="AD62" s="169"/>
      <c r="AE62" s="169"/>
      <c r="AF62" s="169"/>
    </row>
    <row r="63" spans="1:32" ht="20.85" customHeight="1" thickBot="1">
      <c r="A63" s="1"/>
      <c r="C63" s="186" t="s">
        <v>93</v>
      </c>
      <c r="D63" s="186"/>
      <c r="E63" s="186"/>
      <c r="F63" s="186"/>
      <c r="G63" s="186"/>
      <c r="H63" s="186"/>
      <c r="I63" s="186"/>
      <c r="J63" s="186"/>
      <c r="K63" s="268"/>
      <c r="L63" s="166">
        <v>2114064</v>
      </c>
      <c r="M63" s="166"/>
      <c r="N63" s="166"/>
      <c r="O63" s="166"/>
      <c r="P63" s="168">
        <v>4.7</v>
      </c>
      <c r="Q63" s="168"/>
      <c r="R63" s="168"/>
      <c r="S63" s="166">
        <v>1881559</v>
      </c>
      <c r="T63" s="166"/>
      <c r="U63" s="166"/>
      <c r="V63" s="166"/>
      <c r="W63" s="168">
        <v>4.2</v>
      </c>
      <c r="X63" s="168"/>
      <c r="Y63" s="168"/>
      <c r="Z63" s="166">
        <v>1480816</v>
      </c>
      <c r="AA63" s="166"/>
      <c r="AB63" s="166"/>
      <c r="AC63" s="166"/>
      <c r="AD63" s="168">
        <f>ROUND(Z63/$Z$5*100,2)</f>
        <v>3.08</v>
      </c>
      <c r="AE63" s="168"/>
      <c r="AF63" s="168"/>
    </row>
    <row r="64" spans="1:32" ht="19.5" customHeight="1">
      <c r="A64" s="185"/>
      <c r="B64" s="185"/>
      <c r="C64" s="185"/>
      <c r="D64" s="185"/>
      <c r="E64" s="185"/>
      <c r="F64" s="185"/>
      <c r="G64" s="185"/>
      <c r="H64" s="185"/>
      <c r="I64" s="185"/>
      <c r="J64" s="185"/>
      <c r="K64" s="185"/>
      <c r="L64" s="185"/>
      <c r="M64" s="185"/>
      <c r="N64" s="185"/>
      <c r="O64" s="185"/>
      <c r="P64" s="178"/>
      <c r="Q64" s="178"/>
      <c r="R64" s="178"/>
      <c r="S64" s="178"/>
      <c r="T64" s="178"/>
      <c r="U64" s="178"/>
      <c r="V64" s="178"/>
      <c r="W64" s="178"/>
      <c r="X64" s="178"/>
      <c r="Y64" s="178"/>
      <c r="Z64" s="146" t="s">
        <v>311</v>
      </c>
      <c r="AA64" s="146"/>
      <c r="AB64" s="146"/>
      <c r="AC64" s="146"/>
      <c r="AD64" s="146"/>
      <c r="AE64" s="146"/>
      <c r="AF64" s="146"/>
    </row>
    <row r="65" spans="20:21" ht="20.100000000000001" customHeight="1">
      <c r="T65" s="1"/>
      <c r="U65" s="1"/>
    </row>
  </sheetData>
  <mergeCells count="397">
    <mergeCell ref="A64:Y64"/>
    <mergeCell ref="W63:Y63"/>
    <mergeCell ref="C63:K63"/>
    <mergeCell ref="L63:O63"/>
    <mergeCell ref="C45:K45"/>
    <mergeCell ref="C39:K39"/>
    <mergeCell ref="C41:K41"/>
    <mergeCell ref="W49:Y49"/>
    <mergeCell ref="W51:Y51"/>
    <mergeCell ref="P39:R39"/>
    <mergeCell ref="S12:V12"/>
    <mergeCell ref="L52:O52"/>
    <mergeCell ref="L47:O47"/>
    <mergeCell ref="L45:O45"/>
    <mergeCell ref="P27:R27"/>
    <mergeCell ref="C33:K33"/>
    <mergeCell ref="C31:K31"/>
    <mergeCell ref="C12:K12"/>
    <mergeCell ref="C14:K14"/>
    <mergeCell ref="C47:K47"/>
    <mergeCell ref="A5:J5"/>
    <mergeCell ref="B29:K29"/>
    <mergeCell ref="C16:K16"/>
    <mergeCell ref="C18:K18"/>
    <mergeCell ref="C20:K20"/>
    <mergeCell ref="C22:K22"/>
    <mergeCell ref="C24:K24"/>
    <mergeCell ref="C26:K26"/>
    <mergeCell ref="B8:K8"/>
    <mergeCell ref="C10:K10"/>
    <mergeCell ref="C43:K43"/>
    <mergeCell ref="C35:K35"/>
    <mergeCell ref="C37:K37"/>
    <mergeCell ref="L35:O35"/>
    <mergeCell ref="P35:R35"/>
    <mergeCell ref="L36:O36"/>
    <mergeCell ref="L43:O43"/>
    <mergeCell ref="L41:O41"/>
    <mergeCell ref="L40:O40"/>
    <mergeCell ref="W20:Y20"/>
    <mergeCell ref="S25:V25"/>
    <mergeCell ref="S29:V29"/>
    <mergeCell ref="L9:O9"/>
    <mergeCell ref="S28:V28"/>
    <mergeCell ref="W22:Y22"/>
    <mergeCell ref="S27:V27"/>
    <mergeCell ref="W10:Y10"/>
    <mergeCell ref="S11:V11"/>
    <mergeCell ref="S10:V10"/>
    <mergeCell ref="W21:Y21"/>
    <mergeCell ref="W23:Y23"/>
    <mergeCell ref="W30:Y30"/>
    <mergeCell ref="W24:Y24"/>
    <mergeCell ref="S30:V30"/>
    <mergeCell ref="L39:O39"/>
    <mergeCell ref="L23:O23"/>
    <mergeCell ref="P23:R23"/>
    <mergeCell ref="P26:R26"/>
    <mergeCell ref="P31:R31"/>
    <mergeCell ref="S26:V26"/>
    <mergeCell ref="L59:O59"/>
    <mergeCell ref="L58:O58"/>
    <mergeCell ref="L54:O54"/>
    <mergeCell ref="L57:O57"/>
    <mergeCell ref="L51:O51"/>
    <mergeCell ref="P47:R47"/>
    <mergeCell ref="L48:O48"/>
    <mergeCell ref="L53:O53"/>
    <mergeCell ref="S43:V43"/>
    <mergeCell ref="W59:Y59"/>
    <mergeCell ref="S57:V57"/>
    <mergeCell ref="W57:Y57"/>
    <mergeCell ref="S47:V47"/>
    <mergeCell ref="S46:V46"/>
    <mergeCell ref="W53:Y53"/>
    <mergeCell ref="W54:Y54"/>
    <mergeCell ref="W50:Y50"/>
    <mergeCell ref="W48:Y48"/>
    <mergeCell ref="S49:V49"/>
    <mergeCell ref="C59:K59"/>
    <mergeCell ref="C51:K51"/>
    <mergeCell ref="C53:K53"/>
    <mergeCell ref="S51:V51"/>
    <mergeCell ref="S31:V31"/>
    <mergeCell ref="P49:R49"/>
    <mergeCell ref="P59:R59"/>
    <mergeCell ref="P57:R57"/>
    <mergeCell ref="P51:R51"/>
    <mergeCell ref="S54:V54"/>
    <mergeCell ref="P46:R46"/>
    <mergeCell ref="S38:V38"/>
    <mergeCell ref="C49:K49"/>
    <mergeCell ref="C57:K57"/>
    <mergeCell ref="P50:R50"/>
    <mergeCell ref="P54:R54"/>
    <mergeCell ref="P52:R52"/>
    <mergeCell ref="L49:O49"/>
    <mergeCell ref="L50:O50"/>
    <mergeCell ref="L55:O55"/>
    <mergeCell ref="C61:K61"/>
    <mergeCell ref="W52:Y52"/>
    <mergeCell ref="S55:V55"/>
    <mergeCell ref="P55:R55"/>
    <mergeCell ref="C55:K55"/>
    <mergeCell ref="S56:V56"/>
    <mergeCell ref="S52:V52"/>
    <mergeCell ref="S53:V53"/>
    <mergeCell ref="W55:Y55"/>
    <mergeCell ref="P56:R56"/>
    <mergeCell ref="L56:O56"/>
    <mergeCell ref="P53:R53"/>
    <mergeCell ref="W56:Y56"/>
    <mergeCell ref="W62:Y62"/>
    <mergeCell ref="W61:Y61"/>
    <mergeCell ref="S61:V61"/>
    <mergeCell ref="S62:V62"/>
    <mergeCell ref="L60:O60"/>
    <mergeCell ref="P61:R61"/>
    <mergeCell ref="L61:O61"/>
    <mergeCell ref="S48:V48"/>
    <mergeCell ref="S63:V63"/>
    <mergeCell ref="P63:R63"/>
    <mergeCell ref="W58:Y58"/>
    <mergeCell ref="S58:V58"/>
    <mergeCell ref="S60:V60"/>
    <mergeCell ref="P58:R58"/>
    <mergeCell ref="W60:Y60"/>
    <mergeCell ref="S59:V59"/>
    <mergeCell ref="P60:R60"/>
    <mergeCell ref="L62:O62"/>
    <mergeCell ref="P62:R62"/>
    <mergeCell ref="S50:V50"/>
    <mergeCell ref="L14:O14"/>
    <mergeCell ref="L7:O7"/>
    <mergeCell ref="P7:R7"/>
    <mergeCell ref="L12:O12"/>
    <mergeCell ref="P13:R13"/>
    <mergeCell ref="P11:R11"/>
    <mergeCell ref="P14:R14"/>
    <mergeCell ref="L13:O13"/>
    <mergeCell ref="P10:R10"/>
    <mergeCell ref="P12:R12"/>
    <mergeCell ref="L11:O11"/>
    <mergeCell ref="L10:O10"/>
    <mergeCell ref="P9:R9"/>
    <mergeCell ref="P15:R15"/>
    <mergeCell ref="L46:O46"/>
    <mergeCell ref="L15:O15"/>
    <mergeCell ref="P25:R25"/>
    <mergeCell ref="L27:O27"/>
    <mergeCell ref="L18:O18"/>
    <mergeCell ref="P16:R16"/>
    <mergeCell ref="L17:O17"/>
    <mergeCell ref="P17:R17"/>
    <mergeCell ref="L20:O20"/>
    <mergeCell ref="W9:Y9"/>
    <mergeCell ref="S6:V6"/>
    <mergeCell ref="W6:Y6"/>
    <mergeCell ref="S7:V7"/>
    <mergeCell ref="W7:Y7"/>
    <mergeCell ref="S8:V8"/>
    <mergeCell ref="W8:Y8"/>
    <mergeCell ref="S9:V9"/>
    <mergeCell ref="W19:Y19"/>
    <mergeCell ref="A1:AF1"/>
    <mergeCell ref="S3:Y3"/>
    <mergeCell ref="A3:K4"/>
    <mergeCell ref="Z4:AC4"/>
    <mergeCell ref="AD4:AF4"/>
    <mergeCell ref="L4:O4"/>
    <mergeCell ref="S4:V4"/>
    <mergeCell ref="W4:Y4"/>
    <mergeCell ref="P4:R4"/>
    <mergeCell ref="A2:F2"/>
    <mergeCell ref="L3:R3"/>
    <mergeCell ref="W5:Y5"/>
    <mergeCell ref="P8:R8"/>
    <mergeCell ref="L6:O6"/>
    <mergeCell ref="P6:R6"/>
    <mergeCell ref="P5:R5"/>
    <mergeCell ref="L5:O5"/>
    <mergeCell ref="S5:V5"/>
    <mergeCell ref="L8:O8"/>
    <mergeCell ref="W13:Y13"/>
    <mergeCell ref="S14:V14"/>
    <mergeCell ref="S15:V15"/>
    <mergeCell ref="W15:Y15"/>
    <mergeCell ref="W14:Y14"/>
    <mergeCell ref="W16:Y16"/>
    <mergeCell ref="S13:V13"/>
    <mergeCell ref="S17:V17"/>
    <mergeCell ref="S18:V18"/>
    <mergeCell ref="L21:O21"/>
    <mergeCell ref="S22:V22"/>
    <mergeCell ref="P21:R21"/>
    <mergeCell ref="S19:V19"/>
    <mergeCell ref="P19:R19"/>
    <mergeCell ref="L22:O22"/>
    <mergeCell ref="P22:R22"/>
    <mergeCell ref="L19:O19"/>
    <mergeCell ref="P20:R20"/>
    <mergeCell ref="P18:R18"/>
    <mergeCell ref="S16:V16"/>
    <mergeCell ref="L16:O16"/>
    <mergeCell ref="L26:O26"/>
    <mergeCell ref="L24:O24"/>
    <mergeCell ref="S24:V24"/>
    <mergeCell ref="S20:V20"/>
    <mergeCell ref="S21:V21"/>
    <mergeCell ref="S23:V23"/>
    <mergeCell ref="P32:R32"/>
    <mergeCell ref="P30:R30"/>
    <mergeCell ref="P24:R24"/>
    <mergeCell ref="L30:O30"/>
    <mergeCell ref="L25:O25"/>
    <mergeCell ref="L28:O28"/>
    <mergeCell ref="P28:R28"/>
    <mergeCell ref="L29:O29"/>
    <mergeCell ref="P29:R29"/>
    <mergeCell ref="S45:V45"/>
    <mergeCell ref="S39:V39"/>
    <mergeCell ref="P33:R33"/>
    <mergeCell ref="P37:R37"/>
    <mergeCell ref="L33:O33"/>
    <mergeCell ref="P43:R43"/>
    <mergeCell ref="S36:V36"/>
    <mergeCell ref="S37:V37"/>
    <mergeCell ref="S33:V33"/>
    <mergeCell ref="S35:V35"/>
    <mergeCell ref="W42:Y42"/>
    <mergeCell ref="W40:Y40"/>
    <mergeCell ref="W37:Y37"/>
    <mergeCell ref="W33:Y33"/>
    <mergeCell ref="S41:V41"/>
    <mergeCell ref="W41:Y41"/>
    <mergeCell ref="S40:V40"/>
    <mergeCell ref="W46:Y46"/>
    <mergeCell ref="L38:O38"/>
    <mergeCell ref="P38:R38"/>
    <mergeCell ref="S42:V42"/>
    <mergeCell ref="S44:V44"/>
    <mergeCell ref="S32:V32"/>
    <mergeCell ref="W34:Y34"/>
    <mergeCell ref="W45:Y45"/>
    <mergeCell ref="S34:V34"/>
    <mergeCell ref="L44:O44"/>
    <mergeCell ref="P44:R44"/>
    <mergeCell ref="W44:Y44"/>
    <mergeCell ref="L37:O37"/>
    <mergeCell ref="L42:O42"/>
    <mergeCell ref="P40:R40"/>
    <mergeCell ref="W25:Y25"/>
    <mergeCell ref="W26:Y26"/>
    <mergeCell ref="W27:Y27"/>
    <mergeCell ref="W39:Y39"/>
    <mergeCell ref="W35:Y35"/>
    <mergeCell ref="W32:Y32"/>
    <mergeCell ref="W11:Y11"/>
    <mergeCell ref="W43:Y43"/>
    <mergeCell ref="W29:Y29"/>
    <mergeCell ref="W31:Y31"/>
    <mergeCell ref="W38:Y38"/>
    <mergeCell ref="W12:Y12"/>
    <mergeCell ref="W28:Y28"/>
    <mergeCell ref="W18:Y18"/>
    <mergeCell ref="W36:Y36"/>
    <mergeCell ref="W17:Y17"/>
    <mergeCell ref="Z64:AF64"/>
    <mergeCell ref="Z38:AC38"/>
    <mergeCell ref="AD38:AF38"/>
    <mergeCell ref="Z39:AC39"/>
    <mergeCell ref="AD39:AF39"/>
    <mergeCell ref="W47:Y47"/>
    <mergeCell ref="Z40:AC40"/>
    <mergeCell ref="AD40:AF40"/>
    <mergeCell ref="Z41:AC41"/>
    <mergeCell ref="AD41:AF41"/>
    <mergeCell ref="L31:O31"/>
    <mergeCell ref="L32:O32"/>
    <mergeCell ref="P48:R48"/>
    <mergeCell ref="P36:R36"/>
    <mergeCell ref="P34:R34"/>
    <mergeCell ref="L34:O34"/>
    <mergeCell ref="P45:R45"/>
    <mergeCell ref="P42:R42"/>
    <mergeCell ref="P41:R41"/>
    <mergeCell ref="Z3:AF3"/>
    <mergeCell ref="Z5:AC5"/>
    <mergeCell ref="AD5:AF5"/>
    <mergeCell ref="Z6:AC6"/>
    <mergeCell ref="AD6:AF6"/>
    <mergeCell ref="Z7:AC7"/>
    <mergeCell ref="AD7:AF7"/>
    <mergeCell ref="Z8:AC8"/>
    <mergeCell ref="AD8:AF8"/>
    <mergeCell ref="Z9:AC9"/>
    <mergeCell ref="AD9:AF9"/>
    <mergeCell ref="Z10:AC10"/>
    <mergeCell ref="AD10:AF10"/>
    <mergeCell ref="Z11:AC11"/>
    <mergeCell ref="AD11:AF11"/>
    <mergeCell ref="Z12:AC12"/>
    <mergeCell ref="AD12:AF12"/>
    <mergeCell ref="Z13:AC13"/>
    <mergeCell ref="AD13:AF13"/>
    <mergeCell ref="Z14:AC14"/>
    <mergeCell ref="AD14:AF14"/>
    <mergeCell ref="Z15:AC15"/>
    <mergeCell ref="AD15:AF15"/>
    <mergeCell ref="Z16:AC16"/>
    <mergeCell ref="AD16:AF16"/>
    <mergeCell ref="Z17:AC17"/>
    <mergeCell ref="AD17:AF17"/>
    <mergeCell ref="Z18:AC18"/>
    <mergeCell ref="AD18:AF18"/>
    <mergeCell ref="Z19:AC19"/>
    <mergeCell ref="AD19:AF19"/>
    <mergeCell ref="Z20:AC20"/>
    <mergeCell ref="AD20:AF20"/>
    <mergeCell ref="Z21:AC21"/>
    <mergeCell ref="AD21:AF21"/>
    <mergeCell ref="Z22:AC22"/>
    <mergeCell ref="AD22:AF22"/>
    <mergeCell ref="Z23:AC23"/>
    <mergeCell ref="AD23:AF23"/>
    <mergeCell ref="Z24:AC24"/>
    <mergeCell ref="AD24:AF24"/>
    <mergeCell ref="Z25:AC25"/>
    <mergeCell ref="AD25:AF25"/>
    <mergeCell ref="Z26:AC26"/>
    <mergeCell ref="AD26:AF26"/>
    <mergeCell ref="Z27:AC27"/>
    <mergeCell ref="AD27:AF27"/>
    <mergeCell ref="Z28:AC28"/>
    <mergeCell ref="AD28:AF28"/>
    <mergeCell ref="Z29:AC29"/>
    <mergeCell ref="AD29:AF29"/>
    <mergeCell ref="Z30:AC30"/>
    <mergeCell ref="AD30:AF30"/>
    <mergeCell ref="Z31:AC31"/>
    <mergeCell ref="AD31:AF31"/>
    <mergeCell ref="Z32:AC32"/>
    <mergeCell ref="AD32:AF32"/>
    <mergeCell ref="Z33:AC33"/>
    <mergeCell ref="AD33:AF33"/>
    <mergeCell ref="Z34:AC34"/>
    <mergeCell ref="AD34:AF34"/>
    <mergeCell ref="Z35:AC35"/>
    <mergeCell ref="AD35:AF35"/>
    <mergeCell ref="Z36:AC36"/>
    <mergeCell ref="AD36:AF36"/>
    <mergeCell ref="Z37:AC37"/>
    <mergeCell ref="AD37:AF37"/>
    <mergeCell ref="Z42:AC42"/>
    <mergeCell ref="AD42:AF42"/>
    <mergeCell ref="Z43:AC43"/>
    <mergeCell ref="AD43:AF43"/>
    <mergeCell ref="Z44:AC44"/>
    <mergeCell ref="AD44:AF44"/>
    <mergeCell ref="Z45:AC45"/>
    <mergeCell ref="AD45:AF45"/>
    <mergeCell ref="Z46:AC46"/>
    <mergeCell ref="AD46:AF46"/>
    <mergeCell ref="Z47:AC47"/>
    <mergeCell ref="AD47:AF47"/>
    <mergeCell ref="Z48:AC48"/>
    <mergeCell ref="AD48:AF48"/>
    <mergeCell ref="Z49:AC49"/>
    <mergeCell ref="AD49:AF49"/>
    <mergeCell ref="Z50:AC50"/>
    <mergeCell ref="AD50:AF50"/>
    <mergeCell ref="Z51:AC51"/>
    <mergeCell ref="AD51:AF51"/>
    <mergeCell ref="Z52:AC52"/>
    <mergeCell ref="AD52:AF52"/>
    <mergeCell ref="Z53:AC53"/>
    <mergeCell ref="AD53:AF53"/>
    <mergeCell ref="Z54:AC54"/>
    <mergeCell ref="AD54:AF54"/>
    <mergeCell ref="Z55:AC55"/>
    <mergeCell ref="AD55:AF55"/>
    <mergeCell ref="Z56:AC56"/>
    <mergeCell ref="AD56:AF56"/>
    <mergeCell ref="Z63:AC63"/>
    <mergeCell ref="AD63:AF63"/>
    <mergeCell ref="Z59:AC59"/>
    <mergeCell ref="AD59:AF59"/>
    <mergeCell ref="Z60:AC60"/>
    <mergeCell ref="AD60:AF60"/>
    <mergeCell ref="Z61:AC61"/>
    <mergeCell ref="AD61:AF61"/>
    <mergeCell ref="Z58:AC58"/>
    <mergeCell ref="AD58:AF58"/>
    <mergeCell ref="Z62:AC62"/>
    <mergeCell ref="AD62:AF62"/>
    <mergeCell ref="Z57:AC57"/>
    <mergeCell ref="AD57:AF57"/>
  </mergeCells>
  <phoneticPr fontId="9"/>
  <printOptions horizontalCentered="1"/>
  <pageMargins left="0.59055118110236227" right="0.59055118110236227" top="0.39370078740157483" bottom="0.70866141732283472" header="0.51181102362204722" footer="0.51181102362204722"/>
  <pageSetup paperSize="9" scale="76" orientation="portrait" r:id="rId1"/>
  <headerFooter scaleWithDoc="0"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8"/>
  <sheetViews>
    <sheetView showGridLines="0" tabSelected="1" zoomScaleNormal="100" zoomScaleSheetLayoutView="90" workbookViewId="0">
      <selection activeCell="X6" sqref="X6"/>
    </sheetView>
  </sheetViews>
  <sheetFormatPr defaultColWidth="3.75" defaultRowHeight="16.5" customHeight="1"/>
  <cols>
    <col min="1" max="6" width="3.75" style="4" customWidth="1"/>
    <col min="7" max="7" width="4.625" style="4" customWidth="1"/>
    <col min="8" max="8" width="5.875" style="4" customWidth="1"/>
    <col min="9" max="9" width="1.75" style="4" customWidth="1"/>
    <col min="10" max="14" width="3.75" style="4" customWidth="1"/>
    <col min="15" max="15" width="1.5" style="4" customWidth="1"/>
    <col min="16" max="22" width="3.75" style="4" customWidth="1"/>
    <col min="23" max="29" width="3.625" style="4" customWidth="1"/>
    <col min="30" max="16384" width="3.75" style="4"/>
  </cols>
  <sheetData>
    <row r="1" spans="1:29" ht="16.5" customHeight="1">
      <c r="A1" s="241" t="s">
        <v>312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</row>
    <row r="2" spans="1:29" ht="6.75" customHeight="1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</row>
    <row r="3" spans="1:29" ht="16.5" customHeight="1">
      <c r="A3" s="297" t="s">
        <v>339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97"/>
      <c r="Y3" s="297"/>
      <c r="Z3" s="297"/>
      <c r="AA3" s="297"/>
      <c r="AB3" s="297"/>
      <c r="AC3" s="297"/>
    </row>
    <row r="4" spans="1:29" ht="16.5" customHeight="1" thickBot="1">
      <c r="A4" s="284" t="s">
        <v>313</v>
      </c>
      <c r="B4" s="285"/>
      <c r="C4" s="285"/>
      <c r="D4" s="285"/>
      <c r="E4" s="285"/>
      <c r="X4" s="330" t="s">
        <v>314</v>
      </c>
      <c r="Y4" s="330"/>
      <c r="Z4" s="330"/>
      <c r="AA4" s="330"/>
      <c r="AB4" s="330"/>
      <c r="AC4" s="330"/>
    </row>
    <row r="5" spans="1:29" ht="24.75" customHeight="1">
      <c r="A5" s="232" t="s">
        <v>131</v>
      </c>
      <c r="B5" s="228"/>
      <c r="C5" s="228"/>
      <c r="D5" s="228"/>
      <c r="E5" s="228"/>
      <c r="F5" s="228"/>
      <c r="G5" s="228"/>
      <c r="H5" s="228"/>
      <c r="I5" s="228"/>
      <c r="J5" s="228"/>
      <c r="K5" s="286"/>
      <c r="L5" s="286"/>
      <c r="M5" s="286"/>
      <c r="N5" s="233" t="s">
        <v>215</v>
      </c>
      <c r="O5" s="246"/>
      <c r="P5" s="246"/>
      <c r="Q5" s="246"/>
      <c r="R5" s="246"/>
      <c r="S5" s="232"/>
      <c r="T5" s="288" t="s">
        <v>132</v>
      </c>
      <c r="U5" s="288"/>
      <c r="V5" s="288"/>
      <c r="W5" s="288"/>
      <c r="X5" s="288"/>
      <c r="Y5" s="288" t="s">
        <v>133</v>
      </c>
      <c r="Z5" s="288"/>
      <c r="AA5" s="288"/>
      <c r="AB5" s="288"/>
      <c r="AC5" s="289"/>
    </row>
    <row r="6" spans="1:29" s="70" customFormat="1" ht="16.5" customHeight="1">
      <c r="A6" s="230" t="s">
        <v>3</v>
      </c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106"/>
      <c r="N6" s="287">
        <v>14209791</v>
      </c>
      <c r="O6" s="243"/>
      <c r="P6" s="243"/>
      <c r="Q6" s="243"/>
      <c r="R6" s="243"/>
      <c r="T6" s="290">
        <f>SUM(T7:X25)</f>
        <v>1534362</v>
      </c>
      <c r="U6" s="290"/>
      <c r="V6" s="290"/>
      <c r="W6" s="290"/>
      <c r="X6" s="290"/>
      <c r="Y6" s="291">
        <f>N6+T6</f>
        <v>15744153</v>
      </c>
      <c r="Z6" s="291"/>
      <c r="AA6" s="291"/>
      <c r="AB6" s="291"/>
      <c r="AC6" s="291"/>
    </row>
    <row r="7" spans="1:29" ht="16.5" customHeight="1">
      <c r="B7" s="244" t="s">
        <v>134</v>
      </c>
      <c r="C7" s="244"/>
      <c r="D7" s="244"/>
      <c r="E7" s="244"/>
      <c r="F7" s="244"/>
      <c r="G7" s="244"/>
      <c r="H7" s="244"/>
      <c r="I7" s="41"/>
      <c r="J7" s="244" t="s">
        <v>135</v>
      </c>
      <c r="K7" s="244"/>
      <c r="L7" s="244"/>
      <c r="M7" s="269"/>
      <c r="N7" s="270">
        <v>7912959</v>
      </c>
      <c r="O7" s="212"/>
      <c r="P7" s="212"/>
      <c r="Q7" s="212"/>
      <c r="R7" s="212"/>
      <c r="T7" s="271">
        <v>900711</v>
      </c>
      <c r="U7" s="271"/>
      <c r="V7" s="271"/>
      <c r="W7" s="271"/>
      <c r="X7" s="271"/>
      <c r="Y7" s="272">
        <f>N7+T7</f>
        <v>8813670</v>
      </c>
      <c r="Z7" s="272"/>
      <c r="AA7" s="272"/>
      <c r="AB7" s="272"/>
      <c r="AC7" s="272"/>
    </row>
    <row r="8" spans="1:29" ht="16.5" customHeight="1">
      <c r="B8" s="244" t="s">
        <v>136</v>
      </c>
      <c r="C8" s="244"/>
      <c r="D8" s="244"/>
      <c r="E8" s="244"/>
      <c r="F8" s="244"/>
      <c r="G8" s="244"/>
      <c r="H8" s="244"/>
      <c r="I8" s="41"/>
      <c r="J8" s="244" t="s">
        <v>135</v>
      </c>
      <c r="K8" s="244"/>
      <c r="L8" s="244"/>
      <c r="M8" s="269"/>
      <c r="N8" s="270">
        <v>1264347</v>
      </c>
      <c r="O8" s="212"/>
      <c r="P8" s="212"/>
      <c r="Q8" s="212"/>
      <c r="R8" s="212"/>
      <c r="T8" s="271">
        <v>1178</v>
      </c>
      <c r="U8" s="271"/>
      <c r="V8" s="271"/>
      <c r="W8" s="271"/>
      <c r="X8" s="271"/>
      <c r="Y8" s="272">
        <f t="shared" ref="Y8:Y14" si="0">N8+T8</f>
        <v>1265525</v>
      </c>
      <c r="Z8" s="272"/>
      <c r="AA8" s="272"/>
      <c r="AB8" s="272"/>
      <c r="AC8" s="272"/>
    </row>
    <row r="9" spans="1:29" ht="16.5" customHeight="1">
      <c r="B9" s="244" t="s">
        <v>139</v>
      </c>
      <c r="C9" s="244"/>
      <c r="D9" s="244"/>
      <c r="E9" s="244"/>
      <c r="F9" s="244"/>
      <c r="G9" s="244"/>
      <c r="H9" s="244"/>
      <c r="I9" s="41"/>
      <c r="J9" s="244" t="s">
        <v>135</v>
      </c>
      <c r="K9" s="244"/>
      <c r="L9" s="244"/>
      <c r="M9" s="269"/>
      <c r="N9" s="270">
        <v>89296</v>
      </c>
      <c r="O9" s="212"/>
      <c r="P9" s="212"/>
      <c r="Q9" s="212"/>
      <c r="R9" s="212"/>
      <c r="T9" s="271" t="s">
        <v>224</v>
      </c>
      <c r="U9" s="271"/>
      <c r="V9" s="271"/>
      <c r="W9" s="271"/>
      <c r="X9" s="271"/>
      <c r="Y9" s="272">
        <v>89296</v>
      </c>
      <c r="Z9" s="272"/>
      <c r="AA9" s="272"/>
      <c r="AB9" s="272"/>
      <c r="AC9" s="272"/>
    </row>
    <row r="10" spans="1:29" ht="16.5" customHeight="1">
      <c r="B10" s="244" t="s">
        <v>220</v>
      </c>
      <c r="C10" s="244"/>
      <c r="D10" s="244"/>
      <c r="E10" s="244"/>
      <c r="F10" s="244"/>
      <c r="G10" s="244"/>
      <c r="H10" s="244"/>
      <c r="I10" s="41"/>
      <c r="J10" s="244" t="s">
        <v>135</v>
      </c>
      <c r="K10" s="244"/>
      <c r="L10" s="244"/>
      <c r="M10" s="269"/>
      <c r="N10" s="270">
        <v>79</v>
      </c>
      <c r="O10" s="212"/>
      <c r="P10" s="212"/>
      <c r="Q10" s="212"/>
      <c r="R10" s="212"/>
      <c r="T10" s="271">
        <v>28</v>
      </c>
      <c r="U10" s="271"/>
      <c r="V10" s="271"/>
      <c r="W10" s="271"/>
      <c r="X10" s="271"/>
      <c r="Y10" s="272">
        <f t="shared" si="0"/>
        <v>107</v>
      </c>
      <c r="Z10" s="272"/>
      <c r="AA10" s="272"/>
      <c r="AB10" s="272"/>
      <c r="AC10" s="272"/>
    </row>
    <row r="11" spans="1:29" ht="16.5" customHeight="1">
      <c r="B11" s="244" t="s">
        <v>315</v>
      </c>
      <c r="C11" s="244"/>
      <c r="D11" s="244"/>
      <c r="E11" s="244"/>
      <c r="F11" s="244"/>
      <c r="G11" s="244"/>
      <c r="H11" s="244"/>
      <c r="I11" s="41"/>
      <c r="J11" s="244" t="s">
        <v>135</v>
      </c>
      <c r="K11" s="244"/>
      <c r="L11" s="244"/>
      <c r="M11" s="269"/>
      <c r="N11" s="270">
        <v>75309</v>
      </c>
      <c r="O11" s="212"/>
      <c r="P11" s="212"/>
      <c r="Q11" s="212"/>
      <c r="R11" s="212"/>
      <c r="T11" s="271" t="s">
        <v>224</v>
      </c>
      <c r="U11" s="271"/>
      <c r="V11" s="271"/>
      <c r="W11" s="271"/>
      <c r="X11" s="271"/>
      <c r="Y11" s="272">
        <v>75309</v>
      </c>
      <c r="Z11" s="272"/>
      <c r="AA11" s="272"/>
      <c r="AB11" s="272"/>
      <c r="AC11" s="272"/>
    </row>
    <row r="12" spans="1:29" ht="16.5" customHeight="1">
      <c r="B12" s="244" t="s">
        <v>140</v>
      </c>
      <c r="C12" s="244"/>
      <c r="D12" s="244"/>
      <c r="E12" s="244"/>
      <c r="F12" s="244"/>
      <c r="G12" s="244"/>
      <c r="H12" s="244"/>
      <c r="I12" s="41"/>
      <c r="J12" s="244" t="s">
        <v>135</v>
      </c>
      <c r="K12" s="244"/>
      <c r="L12" s="244"/>
      <c r="M12" s="269"/>
      <c r="N12" s="270">
        <v>10012</v>
      </c>
      <c r="O12" s="212"/>
      <c r="P12" s="212"/>
      <c r="Q12" s="212"/>
      <c r="R12" s="212"/>
      <c r="T12" s="271" t="s">
        <v>224</v>
      </c>
      <c r="U12" s="271"/>
      <c r="V12" s="271"/>
      <c r="W12" s="271"/>
      <c r="X12" s="271"/>
      <c r="Y12" s="272">
        <v>10012</v>
      </c>
      <c r="Z12" s="272"/>
      <c r="AA12" s="272"/>
      <c r="AB12" s="272"/>
      <c r="AC12" s="272"/>
    </row>
    <row r="13" spans="1:29" ht="16.5" customHeight="1">
      <c r="B13" s="244" t="s">
        <v>141</v>
      </c>
      <c r="C13" s="244"/>
      <c r="D13" s="244"/>
      <c r="E13" s="244"/>
      <c r="F13" s="244"/>
      <c r="G13" s="244"/>
      <c r="H13" s="244"/>
      <c r="I13" s="41"/>
      <c r="J13" s="244" t="s">
        <v>135</v>
      </c>
      <c r="K13" s="244"/>
      <c r="L13" s="244"/>
      <c r="M13" s="269"/>
      <c r="N13" s="270">
        <v>971193</v>
      </c>
      <c r="O13" s="212"/>
      <c r="P13" s="212"/>
      <c r="Q13" s="212"/>
      <c r="R13" s="212"/>
      <c r="T13" s="271">
        <v>-57445</v>
      </c>
      <c r="U13" s="271"/>
      <c r="V13" s="271"/>
      <c r="W13" s="271"/>
      <c r="X13" s="271"/>
      <c r="Y13" s="272">
        <f t="shared" si="0"/>
        <v>913748</v>
      </c>
      <c r="Z13" s="272"/>
      <c r="AA13" s="272"/>
      <c r="AB13" s="272"/>
      <c r="AC13" s="272"/>
    </row>
    <row r="14" spans="1:29" ht="16.5" customHeight="1">
      <c r="B14" s="244" t="s">
        <v>142</v>
      </c>
      <c r="C14" s="244"/>
      <c r="D14" s="244"/>
      <c r="E14" s="244"/>
      <c r="F14" s="244"/>
      <c r="G14" s="244"/>
      <c r="H14" s="244"/>
      <c r="I14" s="41"/>
      <c r="J14" s="244" t="s">
        <v>135</v>
      </c>
      <c r="K14" s="244"/>
      <c r="L14" s="244"/>
      <c r="M14" s="269"/>
      <c r="N14" s="270">
        <v>368842</v>
      </c>
      <c r="O14" s="212"/>
      <c r="P14" s="212"/>
      <c r="Q14" s="212"/>
      <c r="R14" s="212"/>
      <c r="T14" s="271">
        <v>1560</v>
      </c>
      <c r="U14" s="271"/>
      <c r="V14" s="271"/>
      <c r="W14" s="271"/>
      <c r="X14" s="271"/>
      <c r="Y14" s="272">
        <f t="shared" si="0"/>
        <v>370402</v>
      </c>
      <c r="Z14" s="272"/>
      <c r="AA14" s="272"/>
      <c r="AB14" s="272"/>
      <c r="AC14" s="272"/>
    </row>
    <row r="15" spans="1:29" ht="16.5" customHeight="1">
      <c r="B15" s="244" t="s">
        <v>137</v>
      </c>
      <c r="C15" s="244"/>
      <c r="D15" s="244"/>
      <c r="E15" s="244"/>
      <c r="F15" s="244"/>
      <c r="G15" s="244"/>
      <c r="H15" s="244"/>
      <c r="I15" s="41"/>
      <c r="J15" s="244" t="s">
        <v>143</v>
      </c>
      <c r="K15" s="244"/>
      <c r="L15" s="244"/>
      <c r="M15" s="269"/>
      <c r="N15" s="270">
        <v>658721</v>
      </c>
      <c r="O15" s="212"/>
      <c r="P15" s="212"/>
      <c r="Q15" s="212"/>
      <c r="R15" s="212"/>
      <c r="T15" s="271" t="s">
        <v>224</v>
      </c>
      <c r="U15" s="271"/>
      <c r="V15" s="271"/>
      <c r="W15" s="271"/>
      <c r="X15" s="271"/>
      <c r="Y15" s="272">
        <v>658721</v>
      </c>
      <c r="Z15" s="272"/>
      <c r="AA15" s="272"/>
      <c r="AB15" s="272"/>
      <c r="AC15" s="272"/>
    </row>
    <row r="16" spans="1:29" ht="16.5" customHeight="1">
      <c r="B16" s="244" t="s">
        <v>144</v>
      </c>
      <c r="C16" s="244"/>
      <c r="D16" s="244"/>
      <c r="E16" s="244"/>
      <c r="F16" s="244"/>
      <c r="G16" s="244"/>
      <c r="H16" s="244"/>
      <c r="I16" s="41"/>
      <c r="J16" s="244" t="s">
        <v>135</v>
      </c>
      <c r="K16" s="244"/>
      <c r="L16" s="244"/>
      <c r="M16" s="269"/>
      <c r="N16" s="270">
        <v>101481</v>
      </c>
      <c r="O16" s="212"/>
      <c r="P16" s="212"/>
      <c r="Q16" s="212"/>
      <c r="R16" s="212"/>
      <c r="T16" s="271">
        <v>8820</v>
      </c>
      <c r="U16" s="271"/>
      <c r="V16" s="271"/>
      <c r="W16" s="271"/>
      <c r="X16" s="271"/>
      <c r="Y16" s="272">
        <f>N16+T16</f>
        <v>110301</v>
      </c>
      <c r="Z16" s="272"/>
      <c r="AA16" s="272"/>
      <c r="AB16" s="272"/>
      <c r="AC16" s="272"/>
    </row>
    <row r="17" spans="1:29" ht="16.5" customHeight="1">
      <c r="B17" s="244" t="s">
        <v>145</v>
      </c>
      <c r="C17" s="244"/>
      <c r="D17" s="244"/>
      <c r="E17" s="244"/>
      <c r="F17" s="244"/>
      <c r="G17" s="244"/>
      <c r="H17" s="244"/>
      <c r="I17" s="41"/>
      <c r="J17" s="244" t="s">
        <v>135</v>
      </c>
      <c r="K17" s="244"/>
      <c r="L17" s="244"/>
      <c r="M17" s="269"/>
      <c r="N17" s="270">
        <v>10337</v>
      </c>
      <c r="O17" s="212"/>
      <c r="P17" s="212"/>
      <c r="Q17" s="212"/>
      <c r="R17" s="212"/>
      <c r="T17" s="271">
        <v>-19</v>
      </c>
      <c r="U17" s="271"/>
      <c r="V17" s="271"/>
      <c r="W17" s="271"/>
      <c r="X17" s="271"/>
      <c r="Y17" s="272">
        <f t="shared" ref="Y17:Y23" si="1">N17+T17</f>
        <v>10318</v>
      </c>
      <c r="Z17" s="272"/>
      <c r="AA17" s="272"/>
      <c r="AB17" s="272"/>
      <c r="AC17" s="272"/>
    </row>
    <row r="18" spans="1:29" ht="16.5" customHeight="1">
      <c r="B18" s="244" t="s">
        <v>184</v>
      </c>
      <c r="C18" s="244"/>
      <c r="D18" s="244"/>
      <c r="E18" s="244"/>
      <c r="F18" s="244"/>
      <c r="G18" s="244"/>
      <c r="H18" s="244"/>
      <c r="I18" s="41"/>
      <c r="J18" s="244" t="s">
        <v>135</v>
      </c>
      <c r="K18" s="244"/>
      <c r="L18" s="244"/>
      <c r="M18" s="269"/>
      <c r="N18" s="270">
        <v>290036</v>
      </c>
      <c r="O18" s="212"/>
      <c r="P18" s="212"/>
      <c r="Q18" s="212"/>
      <c r="R18" s="212"/>
      <c r="T18" s="271">
        <v>214470</v>
      </c>
      <c r="U18" s="271"/>
      <c r="V18" s="271"/>
      <c r="W18" s="271"/>
      <c r="X18" s="271"/>
      <c r="Y18" s="272">
        <f t="shared" si="1"/>
        <v>504506</v>
      </c>
      <c r="Z18" s="272"/>
      <c r="AA18" s="272"/>
      <c r="AB18" s="272"/>
      <c r="AC18" s="272"/>
    </row>
    <row r="19" spans="1:29" ht="16.5" customHeight="1">
      <c r="B19" s="244" t="s">
        <v>316</v>
      </c>
      <c r="C19" s="244"/>
      <c r="D19" s="244"/>
      <c r="E19" s="244"/>
      <c r="F19" s="244"/>
      <c r="G19" s="244"/>
      <c r="H19" s="244"/>
      <c r="I19" s="41"/>
      <c r="J19" s="244" t="s">
        <v>135</v>
      </c>
      <c r="K19" s="244"/>
      <c r="L19" s="244"/>
      <c r="M19" s="269"/>
      <c r="N19" s="270">
        <v>17</v>
      </c>
      <c r="O19" s="212"/>
      <c r="P19" s="212"/>
      <c r="Q19" s="212"/>
      <c r="R19" s="212"/>
      <c r="T19" s="271" t="s">
        <v>224</v>
      </c>
      <c r="U19" s="271"/>
      <c r="V19" s="271"/>
      <c r="W19" s="271"/>
      <c r="X19" s="271"/>
      <c r="Y19" s="272">
        <v>17</v>
      </c>
      <c r="Z19" s="272"/>
      <c r="AA19" s="272"/>
      <c r="AB19" s="272"/>
      <c r="AC19" s="272"/>
    </row>
    <row r="20" spans="1:29" ht="16.5" customHeight="1">
      <c r="B20" s="244" t="s">
        <v>196</v>
      </c>
      <c r="C20" s="244"/>
      <c r="D20" s="244"/>
      <c r="E20" s="244"/>
      <c r="F20" s="244"/>
      <c r="G20" s="244"/>
      <c r="H20" s="244"/>
      <c r="I20" s="41"/>
      <c r="J20" s="244" t="s">
        <v>135</v>
      </c>
      <c r="K20" s="244"/>
      <c r="L20" s="244"/>
      <c r="M20" s="269"/>
      <c r="N20" s="270" t="s">
        <v>225</v>
      </c>
      <c r="O20" s="212"/>
      <c r="P20" s="212"/>
      <c r="Q20" s="212"/>
      <c r="R20" s="212"/>
      <c r="T20" s="271" t="s">
        <v>293</v>
      </c>
      <c r="U20" s="271"/>
      <c r="V20" s="271"/>
      <c r="W20" s="271"/>
      <c r="X20" s="271"/>
      <c r="Y20" s="272" t="s">
        <v>293</v>
      </c>
      <c r="Z20" s="272"/>
      <c r="AA20" s="272"/>
      <c r="AB20" s="272"/>
      <c r="AC20" s="272"/>
    </row>
    <row r="21" spans="1:29" ht="16.5" customHeight="1">
      <c r="B21" s="244" t="s">
        <v>223</v>
      </c>
      <c r="C21" s="244"/>
      <c r="D21" s="244"/>
      <c r="E21" s="244"/>
      <c r="F21" s="244"/>
      <c r="G21" s="244"/>
      <c r="H21" s="244"/>
      <c r="I21" s="41"/>
      <c r="J21" s="244" t="s">
        <v>135</v>
      </c>
      <c r="K21" s="244"/>
      <c r="L21" s="244"/>
      <c r="M21" s="269"/>
      <c r="N21" s="270">
        <v>365405</v>
      </c>
      <c r="O21" s="212"/>
      <c r="P21" s="212"/>
      <c r="Q21" s="212"/>
      <c r="R21" s="212"/>
      <c r="T21" s="271">
        <v>100457</v>
      </c>
      <c r="U21" s="271"/>
      <c r="V21" s="271"/>
      <c r="W21" s="271"/>
      <c r="X21" s="271"/>
      <c r="Y21" s="272">
        <f t="shared" si="1"/>
        <v>465862</v>
      </c>
      <c r="Z21" s="272"/>
      <c r="AA21" s="272"/>
      <c r="AB21" s="272"/>
      <c r="AC21" s="272"/>
    </row>
    <row r="22" spans="1:29" s="70" customFormat="1" ht="16.5" customHeight="1">
      <c r="A22" s="94"/>
      <c r="B22" s="244" t="s">
        <v>216</v>
      </c>
      <c r="C22" s="244"/>
      <c r="D22" s="244"/>
      <c r="E22" s="244"/>
      <c r="F22" s="244"/>
      <c r="G22" s="244"/>
      <c r="H22" s="244"/>
      <c r="I22" s="41"/>
      <c r="J22" s="244" t="s">
        <v>135</v>
      </c>
      <c r="K22" s="244"/>
      <c r="L22" s="244"/>
      <c r="M22" s="269"/>
      <c r="N22" s="270">
        <v>312027</v>
      </c>
      <c r="O22" s="212"/>
      <c r="P22" s="212"/>
      <c r="Q22" s="212"/>
      <c r="R22" s="212"/>
      <c r="S22" s="16"/>
      <c r="T22" s="271">
        <v>-44533</v>
      </c>
      <c r="U22" s="271"/>
      <c r="V22" s="271"/>
      <c r="W22" s="271"/>
      <c r="X22" s="271"/>
      <c r="Y22" s="272">
        <f t="shared" si="1"/>
        <v>267494</v>
      </c>
      <c r="Z22" s="272"/>
      <c r="AA22" s="272"/>
      <c r="AB22" s="272"/>
      <c r="AC22" s="272"/>
    </row>
    <row r="23" spans="1:29" s="70" customFormat="1" ht="16.5" customHeight="1">
      <c r="A23" s="94"/>
      <c r="B23" s="244" t="s">
        <v>226</v>
      </c>
      <c r="C23" s="244"/>
      <c r="D23" s="244"/>
      <c r="E23" s="244"/>
      <c r="F23" s="244"/>
      <c r="G23" s="244"/>
      <c r="H23" s="244"/>
      <c r="I23" s="41"/>
      <c r="J23" s="244" t="s">
        <v>135</v>
      </c>
      <c r="K23" s="244"/>
      <c r="L23" s="244"/>
      <c r="M23" s="269"/>
      <c r="N23" s="270">
        <v>1203730</v>
      </c>
      <c r="O23" s="212"/>
      <c r="P23" s="212"/>
      <c r="Q23" s="212"/>
      <c r="R23" s="212"/>
      <c r="S23" s="16"/>
      <c r="T23" s="271">
        <v>78385</v>
      </c>
      <c r="U23" s="271"/>
      <c r="V23" s="271"/>
      <c r="W23" s="271"/>
      <c r="X23" s="271"/>
      <c r="Y23" s="272">
        <f t="shared" si="1"/>
        <v>1282115</v>
      </c>
      <c r="Z23" s="272"/>
      <c r="AA23" s="272"/>
      <c r="AB23" s="272"/>
      <c r="AC23" s="272"/>
    </row>
    <row r="24" spans="1:29" ht="16.5" customHeight="1">
      <c r="B24" s="244" t="s">
        <v>137</v>
      </c>
      <c r="C24" s="244"/>
      <c r="D24" s="244"/>
      <c r="E24" s="244"/>
      <c r="F24" s="244"/>
      <c r="G24" s="244"/>
      <c r="H24" s="244"/>
      <c r="I24" s="41"/>
      <c r="J24" s="244" t="s">
        <v>138</v>
      </c>
      <c r="K24" s="244"/>
      <c r="L24" s="244"/>
      <c r="M24" s="269"/>
      <c r="N24" s="270">
        <v>6000</v>
      </c>
      <c r="O24" s="212"/>
      <c r="P24" s="212"/>
      <c r="Q24" s="212"/>
      <c r="R24" s="212"/>
      <c r="T24" s="271" t="s">
        <v>224</v>
      </c>
      <c r="U24" s="271"/>
      <c r="V24" s="271"/>
      <c r="W24" s="271"/>
      <c r="X24" s="271"/>
      <c r="Y24" s="272">
        <v>6000</v>
      </c>
      <c r="Z24" s="272"/>
      <c r="AA24" s="272"/>
      <c r="AB24" s="272"/>
      <c r="AC24" s="272"/>
    </row>
    <row r="25" spans="1:29" s="70" customFormat="1" ht="16.5" customHeight="1" thickBot="1">
      <c r="A25" s="95"/>
      <c r="B25" s="278" t="s">
        <v>227</v>
      </c>
      <c r="C25" s="278"/>
      <c r="D25" s="278"/>
      <c r="E25" s="278"/>
      <c r="F25" s="278"/>
      <c r="G25" s="278"/>
      <c r="H25" s="278"/>
      <c r="I25" s="27"/>
      <c r="J25" s="278" t="s">
        <v>135</v>
      </c>
      <c r="K25" s="278"/>
      <c r="L25" s="278"/>
      <c r="M25" s="280"/>
      <c r="N25" s="281">
        <v>570000</v>
      </c>
      <c r="O25" s="282"/>
      <c r="P25" s="282"/>
      <c r="Q25" s="282"/>
      <c r="R25" s="282"/>
      <c r="S25" s="95"/>
      <c r="T25" s="296">
        <v>330750</v>
      </c>
      <c r="U25" s="296"/>
      <c r="V25" s="296"/>
      <c r="W25" s="296"/>
      <c r="X25" s="296"/>
      <c r="Y25" s="283">
        <f>N25+T25</f>
        <v>900750</v>
      </c>
      <c r="Z25" s="283"/>
      <c r="AA25" s="283"/>
      <c r="AB25" s="283"/>
      <c r="AC25" s="283"/>
    </row>
    <row r="26" spans="1:29" ht="19.5" customHeight="1">
      <c r="A26" s="6"/>
      <c r="B26" s="6"/>
      <c r="C26" s="107"/>
      <c r="D26" s="107"/>
      <c r="E26" s="107"/>
      <c r="F26" s="107"/>
      <c r="G26" s="107"/>
      <c r="H26" s="107"/>
      <c r="I26" s="107"/>
      <c r="J26" s="108"/>
      <c r="K26" s="108"/>
      <c r="L26" s="108"/>
      <c r="M26" s="108"/>
      <c r="N26" s="108"/>
      <c r="O26" s="108"/>
      <c r="P26" s="108"/>
      <c r="Q26" s="108"/>
      <c r="R26" s="94"/>
      <c r="S26" s="94"/>
      <c r="T26" s="94"/>
      <c r="U26" s="216"/>
      <c r="V26" s="279"/>
      <c r="W26" s="279"/>
      <c r="X26" s="216" t="s">
        <v>317</v>
      </c>
      <c r="Y26" s="216"/>
      <c r="Z26" s="216"/>
      <c r="AA26" s="216"/>
      <c r="AB26" s="216"/>
      <c r="AC26" s="216"/>
    </row>
    <row r="27" spans="1:29" ht="16.5" customHeight="1">
      <c r="A27" s="6"/>
      <c r="B27" s="6"/>
      <c r="C27" s="107"/>
      <c r="D27" s="107"/>
      <c r="E27" s="107"/>
      <c r="F27" s="107"/>
      <c r="G27" s="107"/>
      <c r="H27" s="107"/>
      <c r="I27" s="107"/>
      <c r="J27" s="108"/>
      <c r="K27" s="108"/>
      <c r="L27" s="108"/>
      <c r="M27" s="108"/>
      <c r="N27" s="108"/>
      <c r="O27" s="108"/>
      <c r="P27" s="108"/>
      <c r="Q27" s="108"/>
      <c r="R27" s="94"/>
      <c r="S27" s="94"/>
      <c r="T27" s="94"/>
      <c r="U27" s="216"/>
      <c r="V27" s="279"/>
      <c r="W27" s="279"/>
      <c r="X27" s="96"/>
      <c r="Y27" s="109"/>
      <c r="Z27" s="109"/>
      <c r="AA27" s="109"/>
      <c r="AB27" s="109"/>
      <c r="AC27" s="97"/>
    </row>
    <row r="28" spans="1:29" ht="16.5" customHeight="1">
      <c r="A28" s="297" t="s">
        <v>266</v>
      </c>
      <c r="B28" s="297"/>
      <c r="C28" s="297"/>
      <c r="D28" s="297"/>
      <c r="E28" s="297"/>
      <c r="F28" s="297"/>
      <c r="G28" s="297"/>
      <c r="H28" s="297"/>
      <c r="I28" s="297"/>
      <c r="J28" s="297"/>
      <c r="K28" s="297"/>
      <c r="L28" s="297"/>
      <c r="M28" s="297"/>
      <c r="N28" s="297"/>
      <c r="O28" s="297"/>
      <c r="P28" s="297"/>
      <c r="Q28" s="297"/>
      <c r="R28" s="297"/>
      <c r="S28" s="297"/>
      <c r="T28" s="297"/>
      <c r="U28" s="297"/>
      <c r="V28" s="297"/>
      <c r="W28" s="297"/>
      <c r="X28" s="297"/>
      <c r="Y28" s="297"/>
      <c r="Z28" s="297"/>
      <c r="AA28" s="297"/>
      <c r="AB28" s="297"/>
      <c r="AC28" s="297"/>
    </row>
    <row r="29" spans="1:29" ht="16.5" customHeight="1" thickBot="1">
      <c r="A29" s="294" t="s">
        <v>228</v>
      </c>
      <c r="B29" s="295"/>
      <c r="C29" s="295"/>
      <c r="D29" s="295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5"/>
      <c r="P29" s="84"/>
      <c r="Q29" s="84"/>
      <c r="R29" s="84"/>
      <c r="S29" s="84"/>
      <c r="T29" s="84"/>
      <c r="U29" s="84"/>
      <c r="V29" s="84"/>
      <c r="W29" s="84"/>
      <c r="X29" s="292" t="s">
        <v>331</v>
      </c>
      <c r="Y29" s="293"/>
      <c r="Z29" s="293"/>
      <c r="AA29" s="293"/>
      <c r="AB29" s="293"/>
      <c r="AC29" s="293"/>
    </row>
    <row r="30" spans="1:29" ht="21" customHeight="1">
      <c r="A30" s="275" t="s">
        <v>146</v>
      </c>
      <c r="B30" s="276"/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  <c r="N30" s="276"/>
      <c r="O30" s="86"/>
      <c r="P30" s="275" t="s">
        <v>147</v>
      </c>
      <c r="Q30" s="276"/>
      <c r="R30" s="276"/>
      <c r="S30" s="276"/>
      <c r="T30" s="276"/>
      <c r="U30" s="276"/>
      <c r="V30" s="276"/>
      <c r="W30" s="276"/>
      <c r="X30" s="276"/>
      <c r="Y30" s="276"/>
      <c r="Z30" s="276"/>
      <c r="AA30" s="276"/>
      <c r="AB30" s="276"/>
      <c r="AC30" s="277"/>
    </row>
    <row r="31" spans="1:29" ht="21.75" customHeight="1">
      <c r="A31" s="321" t="s">
        <v>148</v>
      </c>
      <c r="B31" s="322"/>
      <c r="C31" s="322"/>
      <c r="D31" s="322"/>
      <c r="E31" s="322"/>
      <c r="F31" s="322"/>
      <c r="G31" s="322"/>
      <c r="H31" s="323" t="s">
        <v>149</v>
      </c>
      <c r="I31" s="323"/>
      <c r="J31" s="323"/>
      <c r="K31" s="323"/>
      <c r="L31" s="323"/>
      <c r="M31" s="323"/>
      <c r="N31" s="323"/>
      <c r="O31" s="87"/>
      <c r="P31" s="321" t="s">
        <v>148</v>
      </c>
      <c r="Q31" s="322"/>
      <c r="R31" s="322"/>
      <c r="S31" s="322"/>
      <c r="T31" s="322"/>
      <c r="U31" s="322"/>
      <c r="V31" s="322"/>
      <c r="W31" s="323" t="s">
        <v>149</v>
      </c>
      <c r="X31" s="323"/>
      <c r="Y31" s="323"/>
      <c r="Z31" s="323"/>
      <c r="AA31" s="323"/>
      <c r="AB31" s="323"/>
      <c r="AC31" s="324"/>
    </row>
    <row r="32" spans="1:29" ht="16.5" customHeight="1">
      <c r="A32" s="298" t="s">
        <v>150</v>
      </c>
      <c r="B32" s="298"/>
      <c r="C32" s="298"/>
      <c r="D32" s="298"/>
      <c r="E32" s="298"/>
      <c r="F32" s="298"/>
      <c r="G32" s="110"/>
      <c r="H32" s="300">
        <f>IF(AND(H33="",H34="",H35="",H36="",H37="",H38="",H39="",H40=""),"",SUM(H33:N40))</f>
        <v>11775240.389999999</v>
      </c>
      <c r="I32" s="300"/>
      <c r="J32" s="300"/>
      <c r="K32" s="300"/>
      <c r="L32" s="300"/>
      <c r="M32" s="300"/>
      <c r="N32" s="301"/>
      <c r="O32" s="111"/>
      <c r="P32" s="298" t="s">
        <v>150</v>
      </c>
      <c r="Q32" s="298"/>
      <c r="R32" s="298"/>
      <c r="S32" s="298"/>
      <c r="T32" s="298"/>
      <c r="U32" s="298"/>
      <c r="V32" s="110"/>
      <c r="W32" s="300">
        <f>IF(AND(W33="",W34="",W35="",W36="",W37="",W38="",W39=""),"",SUM(W33:AC39))</f>
        <v>7265315.8799999999</v>
      </c>
      <c r="X32" s="300"/>
      <c r="Y32" s="300"/>
      <c r="Z32" s="300"/>
      <c r="AA32" s="300"/>
      <c r="AB32" s="300"/>
      <c r="AC32" s="300"/>
    </row>
    <row r="33" spans="1:29" ht="16.5" customHeight="1">
      <c r="A33" s="88"/>
      <c r="B33" s="299" t="s">
        <v>151</v>
      </c>
      <c r="C33" s="299"/>
      <c r="D33" s="299"/>
      <c r="E33" s="299"/>
      <c r="F33" s="299"/>
      <c r="G33" s="299"/>
      <c r="H33" s="273">
        <v>408904.02</v>
      </c>
      <c r="I33" s="273"/>
      <c r="J33" s="273"/>
      <c r="K33" s="273"/>
      <c r="L33" s="273"/>
      <c r="M33" s="273"/>
      <c r="N33" s="274"/>
      <c r="O33" s="112"/>
      <c r="P33" s="84"/>
      <c r="Q33" s="299" t="s">
        <v>152</v>
      </c>
      <c r="R33" s="299"/>
      <c r="S33" s="299"/>
      <c r="T33" s="299"/>
      <c r="U33" s="299"/>
      <c r="V33" s="299"/>
      <c r="W33" s="273">
        <v>10869.03</v>
      </c>
      <c r="X33" s="273"/>
      <c r="Y33" s="273"/>
      <c r="Z33" s="273"/>
      <c r="AA33" s="273"/>
      <c r="AB33" s="273"/>
      <c r="AC33" s="273"/>
    </row>
    <row r="34" spans="1:29" ht="16.5" customHeight="1">
      <c r="A34" s="88"/>
      <c r="B34" s="299" t="s">
        <v>153</v>
      </c>
      <c r="C34" s="299"/>
      <c r="D34" s="299"/>
      <c r="E34" s="299"/>
      <c r="F34" s="299"/>
      <c r="G34" s="299"/>
      <c r="H34" s="273">
        <v>10934200.439999999</v>
      </c>
      <c r="I34" s="273"/>
      <c r="J34" s="273"/>
      <c r="K34" s="273"/>
      <c r="L34" s="273"/>
      <c r="M34" s="273"/>
      <c r="N34" s="274"/>
      <c r="O34" s="112"/>
      <c r="P34" s="84"/>
      <c r="Q34" s="299" t="s">
        <v>154</v>
      </c>
      <c r="R34" s="299"/>
      <c r="S34" s="299"/>
      <c r="T34" s="299"/>
      <c r="U34" s="299"/>
      <c r="V34" s="299"/>
      <c r="W34" s="273">
        <v>7883.96</v>
      </c>
      <c r="X34" s="273"/>
      <c r="Y34" s="273"/>
      <c r="Z34" s="273"/>
      <c r="AA34" s="273"/>
      <c r="AB34" s="273"/>
      <c r="AC34" s="273"/>
    </row>
    <row r="35" spans="1:29" ht="16.5" customHeight="1">
      <c r="A35" s="88"/>
      <c r="B35" s="299" t="s">
        <v>155</v>
      </c>
      <c r="C35" s="299"/>
      <c r="D35" s="299"/>
      <c r="E35" s="299"/>
      <c r="F35" s="299"/>
      <c r="G35" s="299"/>
      <c r="H35" s="273">
        <v>108883.29</v>
      </c>
      <c r="I35" s="273"/>
      <c r="J35" s="273"/>
      <c r="K35" s="273"/>
      <c r="L35" s="273"/>
      <c r="M35" s="273"/>
      <c r="N35" s="274"/>
      <c r="O35" s="112"/>
      <c r="P35" s="84"/>
      <c r="Q35" s="299" t="s">
        <v>156</v>
      </c>
      <c r="R35" s="299"/>
      <c r="S35" s="299"/>
      <c r="T35" s="299"/>
      <c r="U35" s="299"/>
      <c r="V35" s="299"/>
      <c r="W35" s="273">
        <v>514885.51</v>
      </c>
      <c r="X35" s="273"/>
      <c r="Y35" s="273"/>
      <c r="Z35" s="273"/>
      <c r="AA35" s="273"/>
      <c r="AB35" s="273"/>
      <c r="AC35" s="273"/>
    </row>
    <row r="36" spans="1:29" ht="16.5" customHeight="1">
      <c r="A36" s="88"/>
      <c r="B36" s="299" t="s">
        <v>157</v>
      </c>
      <c r="C36" s="299"/>
      <c r="D36" s="299"/>
      <c r="E36" s="299"/>
      <c r="F36" s="299"/>
      <c r="G36" s="299"/>
      <c r="H36" s="273">
        <v>902.72</v>
      </c>
      <c r="I36" s="273"/>
      <c r="J36" s="273"/>
      <c r="K36" s="273"/>
      <c r="L36" s="273"/>
      <c r="M36" s="273"/>
      <c r="N36" s="274"/>
      <c r="O36" s="112"/>
      <c r="P36" s="84"/>
      <c r="Q36" s="299" t="s">
        <v>158</v>
      </c>
      <c r="R36" s="299"/>
      <c r="S36" s="299"/>
      <c r="T36" s="299"/>
      <c r="U36" s="299"/>
      <c r="V36" s="299"/>
      <c r="W36" s="273">
        <v>197235.69</v>
      </c>
      <c r="X36" s="273"/>
      <c r="Y36" s="273"/>
      <c r="Z36" s="273"/>
      <c r="AA36" s="273"/>
      <c r="AB36" s="273"/>
      <c r="AC36" s="273"/>
    </row>
    <row r="37" spans="1:29" ht="16.5" customHeight="1">
      <c r="A37" s="88"/>
      <c r="B37" s="299" t="s">
        <v>159</v>
      </c>
      <c r="C37" s="299"/>
      <c r="D37" s="299"/>
      <c r="E37" s="299"/>
      <c r="F37" s="299"/>
      <c r="G37" s="299"/>
      <c r="H37" s="273">
        <v>101406.69</v>
      </c>
      <c r="I37" s="273"/>
      <c r="J37" s="273"/>
      <c r="K37" s="273"/>
      <c r="L37" s="273"/>
      <c r="M37" s="273"/>
      <c r="N37" s="274"/>
      <c r="O37" s="112"/>
      <c r="P37" s="84"/>
      <c r="Q37" s="299" t="s">
        <v>160</v>
      </c>
      <c r="R37" s="299"/>
      <c r="S37" s="299"/>
      <c r="T37" s="299"/>
      <c r="U37" s="299"/>
      <c r="V37" s="299"/>
      <c r="W37" s="273">
        <v>665694.39</v>
      </c>
      <c r="X37" s="273"/>
      <c r="Y37" s="273"/>
      <c r="Z37" s="273"/>
      <c r="AA37" s="273"/>
      <c r="AB37" s="273"/>
      <c r="AC37" s="273"/>
    </row>
    <row r="38" spans="1:29" ht="16.5" customHeight="1">
      <c r="A38" s="88"/>
      <c r="B38" s="299" t="s">
        <v>161</v>
      </c>
      <c r="C38" s="299"/>
      <c r="D38" s="299"/>
      <c r="E38" s="299"/>
      <c r="F38" s="299"/>
      <c r="G38" s="299"/>
      <c r="H38" s="273">
        <v>24765.22</v>
      </c>
      <c r="I38" s="273"/>
      <c r="J38" s="273"/>
      <c r="K38" s="273"/>
      <c r="L38" s="273"/>
      <c r="M38" s="273"/>
      <c r="N38" s="274"/>
      <c r="O38" s="112"/>
      <c r="P38" s="84"/>
      <c r="Q38" s="299" t="s">
        <v>41</v>
      </c>
      <c r="R38" s="299"/>
      <c r="S38" s="299"/>
      <c r="T38" s="299"/>
      <c r="U38" s="299"/>
      <c r="V38" s="299"/>
      <c r="W38" s="273">
        <v>5704740.2400000002</v>
      </c>
      <c r="X38" s="273"/>
      <c r="Y38" s="273"/>
      <c r="Z38" s="273"/>
      <c r="AA38" s="273"/>
      <c r="AB38" s="273"/>
      <c r="AC38" s="273"/>
    </row>
    <row r="39" spans="1:29" ht="16.5" customHeight="1">
      <c r="A39" s="88"/>
      <c r="B39" s="299" t="s">
        <v>41</v>
      </c>
      <c r="C39" s="299"/>
      <c r="D39" s="299"/>
      <c r="E39" s="299"/>
      <c r="F39" s="299"/>
      <c r="G39" s="299"/>
      <c r="H39" s="273">
        <v>55627.07</v>
      </c>
      <c r="I39" s="273"/>
      <c r="J39" s="273"/>
      <c r="K39" s="273"/>
      <c r="L39" s="273"/>
      <c r="M39" s="273"/>
      <c r="N39" s="274"/>
      <c r="O39" s="112"/>
      <c r="P39" s="84"/>
      <c r="Q39" s="299" t="s">
        <v>162</v>
      </c>
      <c r="R39" s="299"/>
      <c r="S39" s="299"/>
      <c r="T39" s="299"/>
      <c r="U39" s="299"/>
      <c r="V39" s="299"/>
      <c r="W39" s="273">
        <v>164007.06</v>
      </c>
      <c r="X39" s="273"/>
      <c r="Y39" s="273"/>
      <c r="Z39" s="273"/>
      <c r="AA39" s="273"/>
      <c r="AB39" s="273"/>
      <c r="AC39" s="273"/>
    </row>
    <row r="40" spans="1:29" ht="16.5" customHeight="1" thickBot="1">
      <c r="A40" s="85"/>
      <c r="B40" s="325" t="s">
        <v>162</v>
      </c>
      <c r="C40" s="325"/>
      <c r="D40" s="325"/>
      <c r="E40" s="325"/>
      <c r="F40" s="325"/>
      <c r="G40" s="325"/>
      <c r="H40" s="302">
        <v>140550.94</v>
      </c>
      <c r="I40" s="302"/>
      <c r="J40" s="302"/>
      <c r="K40" s="302"/>
      <c r="L40" s="302"/>
      <c r="M40" s="302"/>
      <c r="N40" s="326"/>
      <c r="O40" s="113"/>
      <c r="P40" s="114"/>
      <c r="Q40" s="114"/>
      <c r="R40" s="114"/>
      <c r="S40" s="114"/>
      <c r="T40" s="114"/>
      <c r="U40" s="114"/>
      <c r="V40" s="114"/>
      <c r="W40" s="302"/>
      <c r="X40" s="302"/>
      <c r="Y40" s="302"/>
      <c r="Z40" s="302"/>
      <c r="AA40" s="302"/>
      <c r="AB40" s="302"/>
      <c r="AC40" s="302"/>
    </row>
    <row r="41" spans="1:29" ht="16.5" customHeight="1">
      <c r="A41" s="100"/>
      <c r="B41" s="100"/>
      <c r="C41" s="100"/>
      <c r="D41" s="100"/>
      <c r="E41" s="100"/>
      <c r="F41" s="100"/>
      <c r="G41" s="100"/>
      <c r="H41" s="88"/>
      <c r="I41" s="88"/>
      <c r="J41" s="88"/>
      <c r="K41" s="88"/>
      <c r="L41" s="88"/>
      <c r="M41" s="88"/>
      <c r="N41" s="88"/>
      <c r="O41" s="88"/>
      <c r="P41" s="100"/>
      <c r="Q41" s="100"/>
      <c r="R41" s="100"/>
      <c r="S41" s="100"/>
      <c r="T41" s="100"/>
      <c r="U41" s="100"/>
      <c r="V41" s="100"/>
      <c r="W41" s="100"/>
      <c r="X41" s="303" t="s">
        <v>332</v>
      </c>
      <c r="Y41" s="303"/>
      <c r="Z41" s="303"/>
      <c r="AA41" s="303"/>
      <c r="AB41" s="303"/>
      <c r="AC41" s="303"/>
    </row>
    <row r="42" spans="1:29" ht="9.75" customHeight="1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</row>
    <row r="43" spans="1:29" ht="16.5" customHeight="1">
      <c r="A43" s="297" t="s">
        <v>163</v>
      </c>
      <c r="B43" s="297"/>
      <c r="C43" s="297"/>
      <c r="D43" s="297"/>
      <c r="E43" s="297"/>
      <c r="F43" s="297"/>
      <c r="G43" s="297"/>
      <c r="H43" s="297"/>
      <c r="I43" s="297"/>
      <c r="J43" s="297"/>
      <c r="K43" s="297"/>
      <c r="L43" s="297"/>
      <c r="M43" s="297"/>
      <c r="N43" s="297"/>
      <c r="O43" s="297"/>
      <c r="P43" s="297"/>
      <c r="Q43" s="297"/>
      <c r="R43" s="297"/>
      <c r="S43" s="297"/>
      <c r="T43" s="297"/>
      <c r="U43" s="297"/>
      <c r="V43" s="297"/>
      <c r="W43" s="297"/>
      <c r="X43" s="297"/>
      <c r="Y43" s="297"/>
      <c r="Z43" s="297"/>
      <c r="AA43" s="297"/>
      <c r="AB43" s="297"/>
      <c r="AC43" s="297"/>
    </row>
    <row r="44" spans="1:29" ht="16.5" customHeight="1" thickBot="1">
      <c r="A44" s="294" t="s">
        <v>267</v>
      </c>
      <c r="B44" s="295"/>
      <c r="C44" s="295"/>
      <c r="D44" s="295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292" t="s">
        <v>333</v>
      </c>
      <c r="Y44" s="293"/>
      <c r="Z44" s="293"/>
      <c r="AA44" s="293"/>
      <c r="AB44" s="293"/>
      <c r="AC44" s="293"/>
    </row>
    <row r="45" spans="1:29" ht="16.5" customHeight="1">
      <c r="A45" s="275" t="s">
        <v>164</v>
      </c>
      <c r="B45" s="276"/>
      <c r="C45" s="276"/>
      <c r="D45" s="276"/>
      <c r="E45" s="276"/>
      <c r="F45" s="276"/>
      <c r="G45" s="276"/>
      <c r="H45" s="328" t="s">
        <v>149</v>
      </c>
      <c r="I45" s="328"/>
      <c r="J45" s="328"/>
      <c r="K45" s="328"/>
      <c r="L45" s="328"/>
      <c r="M45" s="328"/>
      <c r="N45" s="328"/>
      <c r="O45" s="101"/>
      <c r="P45" s="275" t="s">
        <v>164</v>
      </c>
      <c r="Q45" s="276"/>
      <c r="R45" s="276"/>
      <c r="S45" s="276"/>
      <c r="T45" s="276"/>
      <c r="U45" s="276"/>
      <c r="V45" s="276"/>
      <c r="W45" s="276" t="s">
        <v>149</v>
      </c>
      <c r="X45" s="276"/>
      <c r="Y45" s="276"/>
      <c r="Z45" s="276"/>
      <c r="AA45" s="276"/>
      <c r="AB45" s="276"/>
      <c r="AC45" s="277"/>
    </row>
    <row r="46" spans="1:29" ht="16.5" customHeight="1">
      <c r="A46" s="298" t="s">
        <v>150</v>
      </c>
      <c r="B46" s="298"/>
      <c r="C46" s="298"/>
      <c r="D46" s="298"/>
      <c r="E46" s="298"/>
      <c r="F46" s="298"/>
      <c r="G46" s="115"/>
      <c r="H46" s="300">
        <f>H47+H48++H49+H50+W47+W48+W49+W50</f>
        <v>516500.72000000003</v>
      </c>
      <c r="I46" s="300"/>
      <c r="J46" s="300"/>
      <c r="K46" s="300"/>
      <c r="L46" s="300"/>
      <c r="M46" s="300"/>
      <c r="N46" s="301"/>
      <c r="O46" s="111"/>
      <c r="P46" s="84"/>
      <c r="Q46" s="327"/>
      <c r="R46" s="327"/>
      <c r="S46" s="327"/>
      <c r="T46" s="327"/>
      <c r="U46" s="327"/>
      <c r="V46" s="327"/>
      <c r="W46" s="329"/>
      <c r="X46" s="329"/>
      <c r="Y46" s="329"/>
      <c r="Z46" s="329"/>
      <c r="AA46" s="329"/>
      <c r="AB46" s="329"/>
      <c r="AC46" s="329"/>
    </row>
    <row r="47" spans="1:29" ht="16.5" customHeight="1">
      <c r="A47" s="84"/>
      <c r="B47" s="299" t="s">
        <v>166</v>
      </c>
      <c r="C47" s="299"/>
      <c r="D47" s="299"/>
      <c r="E47" s="299"/>
      <c r="F47" s="299"/>
      <c r="G47" s="299"/>
      <c r="H47" s="273">
        <v>21831.87</v>
      </c>
      <c r="I47" s="273"/>
      <c r="J47" s="273"/>
      <c r="K47" s="273"/>
      <c r="L47" s="273"/>
      <c r="M47" s="273"/>
      <c r="N47" s="274"/>
      <c r="O47" s="112"/>
      <c r="P47" s="84"/>
      <c r="Q47" s="299" t="s">
        <v>165</v>
      </c>
      <c r="R47" s="299"/>
      <c r="S47" s="299"/>
      <c r="T47" s="299"/>
      <c r="U47" s="299"/>
      <c r="V47" s="299"/>
      <c r="W47" s="273">
        <v>2487</v>
      </c>
      <c r="X47" s="273"/>
      <c r="Y47" s="273"/>
      <c r="Z47" s="273"/>
      <c r="AA47" s="273"/>
      <c r="AB47" s="273"/>
      <c r="AC47" s="273"/>
    </row>
    <row r="48" spans="1:29" ht="16.5" customHeight="1">
      <c r="A48" s="84"/>
      <c r="B48" s="299" t="s">
        <v>167</v>
      </c>
      <c r="C48" s="299"/>
      <c r="D48" s="299"/>
      <c r="E48" s="299"/>
      <c r="F48" s="299"/>
      <c r="G48" s="299"/>
      <c r="H48" s="273">
        <v>5649.26</v>
      </c>
      <c r="I48" s="273"/>
      <c r="J48" s="273"/>
      <c r="K48" s="273"/>
      <c r="L48" s="273"/>
      <c r="M48" s="273"/>
      <c r="N48" s="274"/>
      <c r="O48" s="112"/>
      <c r="P48" s="84"/>
      <c r="Q48" s="299" t="s">
        <v>41</v>
      </c>
      <c r="R48" s="299"/>
      <c r="S48" s="299"/>
      <c r="T48" s="299"/>
      <c r="U48" s="299"/>
      <c r="V48" s="299"/>
      <c r="W48" s="273">
        <v>117254.08</v>
      </c>
      <c r="X48" s="273"/>
      <c r="Y48" s="273"/>
      <c r="Z48" s="273"/>
      <c r="AA48" s="273"/>
      <c r="AB48" s="273"/>
      <c r="AC48" s="273"/>
    </row>
    <row r="49" spans="1:29" ht="16.5" customHeight="1">
      <c r="A49" s="84"/>
      <c r="B49" s="299" t="s">
        <v>168</v>
      </c>
      <c r="C49" s="299"/>
      <c r="D49" s="299"/>
      <c r="E49" s="299"/>
      <c r="F49" s="299"/>
      <c r="G49" s="299"/>
      <c r="H49" s="273">
        <v>138896.53</v>
      </c>
      <c r="I49" s="273"/>
      <c r="J49" s="273"/>
      <c r="K49" s="273"/>
      <c r="L49" s="273"/>
      <c r="M49" s="273"/>
      <c r="N49" s="274"/>
      <c r="O49" s="112"/>
      <c r="P49" s="84"/>
      <c r="Q49" s="299" t="s">
        <v>162</v>
      </c>
      <c r="R49" s="299"/>
      <c r="S49" s="299"/>
      <c r="T49" s="299"/>
      <c r="U49" s="299"/>
      <c r="V49" s="299"/>
      <c r="W49" s="273">
        <v>43928.26</v>
      </c>
      <c r="X49" s="273"/>
      <c r="Y49" s="273"/>
      <c r="Z49" s="273"/>
      <c r="AA49" s="273"/>
      <c r="AB49" s="273"/>
      <c r="AC49" s="273"/>
    </row>
    <row r="50" spans="1:29" ht="16.5" customHeight="1" thickBot="1">
      <c r="A50" s="84"/>
      <c r="B50" s="325" t="s">
        <v>170</v>
      </c>
      <c r="C50" s="325"/>
      <c r="D50" s="325"/>
      <c r="E50" s="325"/>
      <c r="F50" s="325"/>
      <c r="G50" s="325"/>
      <c r="H50" s="302">
        <v>144003.41</v>
      </c>
      <c r="I50" s="302"/>
      <c r="J50" s="302"/>
      <c r="K50" s="302"/>
      <c r="L50" s="302"/>
      <c r="M50" s="302"/>
      <c r="N50" s="326"/>
      <c r="O50" s="113"/>
      <c r="P50" s="114"/>
      <c r="Q50" s="299" t="s">
        <v>169</v>
      </c>
      <c r="R50" s="299"/>
      <c r="S50" s="299"/>
      <c r="T50" s="299"/>
      <c r="U50" s="299"/>
      <c r="V50" s="299"/>
      <c r="W50" s="302">
        <v>42450.31</v>
      </c>
      <c r="X50" s="302"/>
      <c r="Y50" s="302"/>
      <c r="Z50" s="302"/>
      <c r="AA50" s="302"/>
      <c r="AB50" s="302"/>
      <c r="AC50" s="302"/>
    </row>
    <row r="51" spans="1:29" ht="16.5" customHeight="1">
      <c r="A51" s="100"/>
      <c r="B51" s="304"/>
      <c r="C51" s="304"/>
      <c r="D51" s="304"/>
      <c r="E51" s="304"/>
      <c r="F51" s="304"/>
      <c r="G51" s="304"/>
      <c r="H51" s="305"/>
      <c r="I51" s="305"/>
      <c r="J51" s="305"/>
      <c r="K51" s="305"/>
      <c r="L51" s="305"/>
      <c r="M51" s="305"/>
      <c r="N51" s="305"/>
      <c r="O51" s="304"/>
      <c r="P51" s="304"/>
      <c r="Q51" s="304"/>
      <c r="R51" s="304"/>
      <c r="S51" s="304"/>
      <c r="T51" s="304"/>
      <c r="U51" s="304"/>
      <c r="V51" s="100"/>
      <c r="W51" s="88"/>
      <c r="X51" s="292" t="s">
        <v>332</v>
      </c>
      <c r="Y51" s="292"/>
      <c r="Z51" s="292"/>
      <c r="AA51" s="292"/>
      <c r="AB51" s="292"/>
      <c r="AC51" s="292"/>
    </row>
    <row r="52" spans="1:29" ht="10.5" customHeight="1">
      <c r="A52" s="88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99"/>
      <c r="Z52" s="89"/>
      <c r="AA52" s="89"/>
      <c r="AB52" s="89"/>
      <c r="AC52" s="89"/>
    </row>
    <row r="53" spans="1:29" ht="20.25" customHeight="1">
      <c r="A53" s="241" t="s">
        <v>264</v>
      </c>
      <c r="B53" s="241"/>
      <c r="C53" s="241"/>
      <c r="D53" s="241"/>
      <c r="E53" s="241"/>
      <c r="F53" s="241"/>
      <c r="G53" s="241"/>
      <c r="H53" s="241"/>
      <c r="I53" s="241"/>
      <c r="J53" s="241"/>
      <c r="K53" s="241"/>
      <c r="L53" s="241"/>
      <c r="M53" s="241"/>
      <c r="N53" s="241"/>
      <c r="O53" s="241"/>
      <c r="P53" s="241"/>
      <c r="Q53" s="241"/>
      <c r="R53" s="241"/>
      <c r="S53" s="241"/>
      <c r="T53" s="241"/>
      <c r="U53" s="241"/>
      <c r="V53" s="241"/>
      <c r="W53" s="241"/>
      <c r="X53" s="241"/>
      <c r="Y53" s="241"/>
      <c r="Z53" s="241"/>
      <c r="AA53" s="241"/>
      <c r="AB53" s="241"/>
      <c r="AC53" s="241"/>
    </row>
    <row r="54" spans="1:29" ht="16.5" customHeight="1" thickBot="1">
      <c r="A54" s="221" t="s">
        <v>171</v>
      </c>
      <c r="B54" s="306"/>
      <c r="C54" s="306"/>
      <c r="D54" s="306"/>
      <c r="E54" s="306"/>
      <c r="F54" s="95"/>
      <c r="W54" s="307" t="s">
        <v>265</v>
      </c>
      <c r="X54" s="308"/>
      <c r="Y54" s="308"/>
      <c r="Z54" s="308"/>
      <c r="AA54" s="308"/>
      <c r="AB54" s="308"/>
      <c r="AC54" s="308"/>
    </row>
    <row r="55" spans="1:29" ht="16.5" customHeight="1">
      <c r="A55" s="246" t="s">
        <v>172</v>
      </c>
      <c r="B55" s="246"/>
      <c r="C55" s="246"/>
      <c r="D55" s="246"/>
      <c r="E55" s="309"/>
      <c r="F55" s="310"/>
      <c r="G55" s="223" t="s">
        <v>173</v>
      </c>
      <c r="H55" s="311"/>
      <c r="I55" s="311"/>
      <c r="J55" s="311"/>
      <c r="K55" s="288" t="s">
        <v>174</v>
      </c>
      <c r="L55" s="288"/>
      <c r="M55" s="288"/>
      <c r="N55" s="289" t="s">
        <v>175</v>
      </c>
      <c r="O55" s="222"/>
      <c r="P55" s="222"/>
      <c r="Q55" s="223"/>
      <c r="R55" s="288" t="s">
        <v>176</v>
      </c>
      <c r="S55" s="288"/>
      <c r="T55" s="288"/>
      <c r="U55" s="288" t="s">
        <v>177</v>
      </c>
      <c r="V55" s="288"/>
      <c r="W55" s="288"/>
      <c r="X55" s="288" t="s">
        <v>178</v>
      </c>
      <c r="Y55" s="288"/>
      <c r="Z55" s="288"/>
      <c r="AA55" s="288" t="s">
        <v>179</v>
      </c>
      <c r="AB55" s="288"/>
      <c r="AC55" s="289"/>
    </row>
    <row r="56" spans="1:29" ht="16.5" customHeight="1">
      <c r="A56" s="224" t="s">
        <v>180</v>
      </c>
      <c r="B56" s="224"/>
      <c r="C56" s="224"/>
      <c r="D56" s="224"/>
      <c r="E56" s="318"/>
      <c r="F56" s="318"/>
      <c r="G56" s="319">
        <v>1600.96</v>
      </c>
      <c r="H56" s="320"/>
      <c r="I56" s="320"/>
      <c r="J56" s="320"/>
      <c r="K56" s="313">
        <v>331.81</v>
      </c>
      <c r="L56" s="313"/>
      <c r="M56" s="313"/>
      <c r="N56" s="313">
        <v>444.02</v>
      </c>
      <c r="O56" s="313"/>
      <c r="P56" s="313"/>
      <c r="Q56" s="313"/>
      <c r="R56" s="313">
        <v>78.150000000000006</v>
      </c>
      <c r="S56" s="313"/>
      <c r="T56" s="313"/>
      <c r="U56" s="313">
        <v>90.7</v>
      </c>
      <c r="V56" s="313"/>
      <c r="W56" s="313"/>
      <c r="X56" s="313">
        <v>19.55</v>
      </c>
      <c r="Y56" s="313"/>
      <c r="Z56" s="313"/>
      <c r="AA56" s="313">
        <v>636.73</v>
      </c>
      <c r="AB56" s="313"/>
      <c r="AC56" s="313"/>
    </row>
    <row r="57" spans="1:29" ht="16.5" customHeight="1" thickBot="1">
      <c r="A57" s="250" t="s">
        <v>181</v>
      </c>
      <c r="B57" s="250"/>
      <c r="C57" s="250"/>
      <c r="D57" s="250"/>
      <c r="E57" s="314"/>
      <c r="F57" s="314"/>
      <c r="G57" s="315">
        <v>100</v>
      </c>
      <c r="H57" s="316"/>
      <c r="I57" s="316"/>
      <c r="J57" s="316"/>
      <c r="K57" s="317">
        <v>20.73</v>
      </c>
      <c r="L57" s="317"/>
      <c r="M57" s="317"/>
      <c r="N57" s="312">
        <v>27.73</v>
      </c>
      <c r="O57" s="312"/>
      <c r="P57" s="312"/>
      <c r="Q57" s="312"/>
      <c r="R57" s="312">
        <v>4.88</v>
      </c>
      <c r="S57" s="312"/>
      <c r="T57" s="312"/>
      <c r="U57" s="312">
        <v>5.67</v>
      </c>
      <c r="V57" s="312"/>
      <c r="W57" s="312"/>
      <c r="X57" s="312">
        <v>1.22</v>
      </c>
      <c r="Y57" s="312"/>
      <c r="Z57" s="312"/>
      <c r="AA57" s="312">
        <v>39.770000000000003</v>
      </c>
      <c r="AB57" s="312"/>
      <c r="AC57" s="312"/>
    </row>
    <row r="58" spans="1:29" ht="16.5" customHeight="1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216" t="s">
        <v>182</v>
      </c>
      <c r="Y58" s="279"/>
      <c r="Z58" s="279"/>
      <c r="AA58" s="279"/>
      <c r="AB58" s="279"/>
      <c r="AC58" s="279"/>
    </row>
  </sheetData>
  <mergeCells count="212">
    <mergeCell ref="X4:AC4"/>
    <mergeCell ref="U26:W26"/>
    <mergeCell ref="X26:AC26"/>
    <mergeCell ref="Q50:V50"/>
    <mergeCell ref="B47:G47"/>
    <mergeCell ref="B48:G48"/>
    <mergeCell ref="B50:G50"/>
    <mergeCell ref="B49:G49"/>
    <mergeCell ref="H49:N49"/>
    <mergeCell ref="H50:N50"/>
    <mergeCell ref="Q49:V49"/>
    <mergeCell ref="W34:AC34"/>
    <mergeCell ref="W35:AC35"/>
    <mergeCell ref="H36:N36"/>
    <mergeCell ref="W36:AC36"/>
    <mergeCell ref="Q35:V35"/>
    <mergeCell ref="W46:AC46"/>
    <mergeCell ref="W40:AC40"/>
    <mergeCell ref="H46:N46"/>
    <mergeCell ref="H48:N48"/>
    <mergeCell ref="Q46:V46"/>
    <mergeCell ref="H47:N47"/>
    <mergeCell ref="W47:AC47"/>
    <mergeCell ref="H45:N45"/>
    <mergeCell ref="Q47:V47"/>
    <mergeCell ref="Q48:V48"/>
    <mergeCell ref="W39:AC39"/>
    <mergeCell ref="W37:AC37"/>
    <mergeCell ref="B40:G40"/>
    <mergeCell ref="H40:N40"/>
    <mergeCell ref="B39:G39"/>
    <mergeCell ref="H39:N39"/>
    <mergeCell ref="H38:N38"/>
    <mergeCell ref="Q39:V39"/>
    <mergeCell ref="W38:AC38"/>
    <mergeCell ref="B37:G37"/>
    <mergeCell ref="H37:N37"/>
    <mergeCell ref="Q38:V38"/>
    <mergeCell ref="B35:G35"/>
    <mergeCell ref="B36:G36"/>
    <mergeCell ref="H35:N35"/>
    <mergeCell ref="B38:G38"/>
    <mergeCell ref="Q37:V37"/>
    <mergeCell ref="Q36:V36"/>
    <mergeCell ref="Q33:V33"/>
    <mergeCell ref="W33:AC33"/>
    <mergeCell ref="P31:V31"/>
    <mergeCell ref="A31:G31"/>
    <mergeCell ref="P32:U32"/>
    <mergeCell ref="W31:AC31"/>
    <mergeCell ref="H33:N33"/>
    <mergeCell ref="B33:G33"/>
    <mergeCell ref="H31:N31"/>
    <mergeCell ref="A32:F32"/>
    <mergeCell ref="A57:F57"/>
    <mergeCell ref="G57:J57"/>
    <mergeCell ref="K57:M57"/>
    <mergeCell ref="N57:Q57"/>
    <mergeCell ref="R56:T56"/>
    <mergeCell ref="U56:W56"/>
    <mergeCell ref="A56:F56"/>
    <mergeCell ref="G56:J56"/>
    <mergeCell ref="K56:M56"/>
    <mergeCell ref="N56:Q56"/>
    <mergeCell ref="X58:AC58"/>
    <mergeCell ref="R57:T57"/>
    <mergeCell ref="U57:W57"/>
    <mergeCell ref="X57:Z57"/>
    <mergeCell ref="AA57:AC57"/>
    <mergeCell ref="X44:AC44"/>
    <mergeCell ref="P45:V45"/>
    <mergeCell ref="X56:Z56"/>
    <mergeCell ref="AA56:AC56"/>
    <mergeCell ref="U55:W55"/>
    <mergeCell ref="A54:E54"/>
    <mergeCell ref="W54:AC54"/>
    <mergeCell ref="A55:F55"/>
    <mergeCell ref="N55:Q55"/>
    <mergeCell ref="R55:T55"/>
    <mergeCell ref="A53:AC53"/>
    <mergeCell ref="G55:J55"/>
    <mergeCell ref="K55:M55"/>
    <mergeCell ref="X55:Z55"/>
    <mergeCell ref="AA55:AC55"/>
    <mergeCell ref="X51:AC51"/>
    <mergeCell ref="W48:AC48"/>
    <mergeCell ref="W49:AC49"/>
    <mergeCell ref="W50:AC50"/>
    <mergeCell ref="X41:AC41"/>
    <mergeCell ref="W45:AC45"/>
    <mergeCell ref="A43:AC43"/>
    <mergeCell ref="A44:D44"/>
    <mergeCell ref="A45:G45"/>
    <mergeCell ref="B51:U51"/>
    <mergeCell ref="A46:F46"/>
    <mergeCell ref="A1:AC1"/>
    <mergeCell ref="A3:AC3"/>
    <mergeCell ref="J7:M7"/>
    <mergeCell ref="T9:X9"/>
    <mergeCell ref="Q34:V34"/>
    <mergeCell ref="B23:H23"/>
    <mergeCell ref="B34:G34"/>
    <mergeCell ref="W32:AC32"/>
    <mergeCell ref="H32:N32"/>
    <mergeCell ref="X29:AC29"/>
    <mergeCell ref="A29:D29"/>
    <mergeCell ref="B15:H15"/>
    <mergeCell ref="J15:M15"/>
    <mergeCell ref="N15:R15"/>
    <mergeCell ref="T25:X25"/>
    <mergeCell ref="A28:AC28"/>
    <mergeCell ref="B17:H17"/>
    <mergeCell ref="J17:M17"/>
    <mergeCell ref="J23:M23"/>
    <mergeCell ref="Y5:AC5"/>
    <mergeCell ref="A6:L6"/>
    <mergeCell ref="T6:X6"/>
    <mergeCell ref="Y6:AC6"/>
    <mergeCell ref="Y7:AC7"/>
    <mergeCell ref="Y8:AC8"/>
    <mergeCell ref="T7:X7"/>
    <mergeCell ref="B7:H7"/>
    <mergeCell ref="T5:X5"/>
    <mergeCell ref="J8:M8"/>
    <mergeCell ref="N8:R8"/>
    <mergeCell ref="B8:H8"/>
    <mergeCell ref="N6:R6"/>
    <mergeCell ref="T8:X8"/>
    <mergeCell ref="N14:R14"/>
    <mergeCell ref="N16:R16"/>
    <mergeCell ref="T10:X10"/>
    <mergeCell ref="T11:X11"/>
    <mergeCell ref="T12:X12"/>
    <mergeCell ref="B14:H14"/>
    <mergeCell ref="J20:M20"/>
    <mergeCell ref="A4:E4"/>
    <mergeCell ref="A5:M5"/>
    <mergeCell ref="N5:S5"/>
    <mergeCell ref="N7:R7"/>
    <mergeCell ref="J10:M10"/>
    <mergeCell ref="N10:R10"/>
    <mergeCell ref="B16:H16"/>
    <mergeCell ref="J13:M13"/>
    <mergeCell ref="N13:R13"/>
    <mergeCell ref="N23:R23"/>
    <mergeCell ref="N9:R9"/>
    <mergeCell ref="B12:H12"/>
    <mergeCell ref="B11:H11"/>
    <mergeCell ref="J11:M11"/>
    <mergeCell ref="N12:R12"/>
    <mergeCell ref="J14:M14"/>
    <mergeCell ref="N22:R22"/>
    <mergeCell ref="J16:M16"/>
    <mergeCell ref="B13:H13"/>
    <mergeCell ref="B20:H20"/>
    <mergeCell ref="B19:H19"/>
    <mergeCell ref="J19:M19"/>
    <mergeCell ref="N19:R19"/>
    <mergeCell ref="B9:H9"/>
    <mergeCell ref="J9:M9"/>
    <mergeCell ref="J12:M12"/>
    <mergeCell ref="N11:R11"/>
    <mergeCell ref="N18:R18"/>
    <mergeCell ref="N17:R17"/>
    <mergeCell ref="B10:H10"/>
    <mergeCell ref="Y17:AC17"/>
    <mergeCell ref="N20:R20"/>
    <mergeCell ref="Y21:AC21"/>
    <mergeCell ref="Y9:AC9"/>
    <mergeCell ref="Y15:AC15"/>
    <mergeCell ref="T18:X18"/>
    <mergeCell ref="T17:X17"/>
    <mergeCell ref="Y14:AC14"/>
    <mergeCell ref="T14:X14"/>
    <mergeCell ref="T16:X16"/>
    <mergeCell ref="Y10:AC10"/>
    <mergeCell ref="Y11:AC11"/>
    <mergeCell ref="Y12:AC12"/>
    <mergeCell ref="Y13:AC13"/>
    <mergeCell ref="T15:X15"/>
    <mergeCell ref="Y16:AC16"/>
    <mergeCell ref="T13:X13"/>
    <mergeCell ref="Y19:AC19"/>
    <mergeCell ref="Y20:AC20"/>
    <mergeCell ref="Y18:AC18"/>
    <mergeCell ref="T19:X19"/>
    <mergeCell ref="B22:H22"/>
    <mergeCell ref="B18:H18"/>
    <mergeCell ref="J18:M18"/>
    <mergeCell ref="J21:M21"/>
    <mergeCell ref="N21:R21"/>
    <mergeCell ref="B21:H21"/>
    <mergeCell ref="Y22:AC22"/>
    <mergeCell ref="T22:X22"/>
    <mergeCell ref="T20:X20"/>
    <mergeCell ref="J22:M22"/>
    <mergeCell ref="T21:X21"/>
    <mergeCell ref="J25:M25"/>
    <mergeCell ref="N25:R25"/>
    <mergeCell ref="Y25:AC25"/>
    <mergeCell ref="T23:X23"/>
    <mergeCell ref="Y23:AC23"/>
    <mergeCell ref="B24:H24"/>
    <mergeCell ref="J24:M24"/>
    <mergeCell ref="N24:R24"/>
    <mergeCell ref="T24:X24"/>
    <mergeCell ref="Y24:AC24"/>
    <mergeCell ref="H34:N34"/>
    <mergeCell ref="A30:N30"/>
    <mergeCell ref="P30:AC30"/>
    <mergeCell ref="B25:H25"/>
    <mergeCell ref="U27:W27"/>
  </mergeCells>
  <phoneticPr fontId="9"/>
  <printOptions horizontalCentered="1"/>
  <pageMargins left="0.59055118110236227" right="0.59055118110236227" top="0.39370078740157483" bottom="0.39370078740157483" header="0.51181102362204722" footer="0.51181102362204722"/>
  <pageSetup paperSize="9" scale="86" orientation="portrait" r:id="rId1"/>
  <headerFooter scaleWithDoc="0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見出し</vt:lpstr>
      <vt:lpstr>1</vt:lpstr>
      <vt:lpstr>2</vt:lpstr>
      <vt:lpstr>3</vt:lpstr>
      <vt:lpstr>4</vt:lpstr>
      <vt:lpstr>5.6</vt:lpstr>
      <vt:lpstr>7の(1)</vt:lpstr>
      <vt:lpstr>7の(2)</vt:lpstr>
      <vt:lpstr>8</vt:lpstr>
      <vt:lpstr>'1'!Print_Area</vt:lpstr>
      <vt:lpstr>'2'!Print_Area</vt:lpstr>
      <vt:lpstr>'4'!Print_Area</vt:lpstr>
      <vt:lpstr>'5.6'!Print_Area</vt:lpstr>
      <vt:lpstr>'7の(2)'!Print_Area</vt:lpstr>
      <vt:lpstr>'8'!Print_Area</vt:lpstr>
      <vt:lpstr>見出し!Print_Area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2019-02-15T01:55:08Z</cp:lastPrinted>
  <dcterms:created xsi:type="dcterms:W3CDTF">1997-01-08T22:48:59Z</dcterms:created>
  <dcterms:modified xsi:type="dcterms:W3CDTF">2019-02-15T02:01:04Z</dcterms:modified>
</cp:coreProperties>
</file>