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beppu\fileserver\政策推進課財政係\01財政係\0040  財政状況資料集\R6決算\03県回答\"/>
    </mc:Choice>
  </mc:AlternateContent>
  <xr:revisionPtr revIDLastSave="0" documentId="13_ncr:1_{818CA101-8298-4A3A-90D6-51B4BE72C166}" xr6:coauthVersionLast="47" xr6:coauthVersionMax="47" xr10:uidLastSave="{00000000-0000-0000-0000-000000000000}"/>
  <bookViews>
    <workbookView xWindow="6000" yWindow="1170" windowWidth="21720" windowHeight="11850" tabRatio="77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C36" i="10"/>
  <c r="BE35" i="10"/>
  <c r="BW34" i="10"/>
  <c r="BW35" i="10" s="1"/>
  <c r="BW36" i="10" s="1"/>
  <c r="BW37" i="10" s="1"/>
  <c r="BW38" i="10" s="1"/>
  <c r="BW39" i="10" s="1"/>
  <c r="BW40" i="10" s="1"/>
  <c r="BW41" i="10" s="1"/>
  <c r="BW42" i="10" s="1"/>
  <c r="C34" i="10"/>
  <c r="C35" i="10" s="1"/>
  <c r="CO34" i="10" l="1"/>
  <c r="CO35" i="10" s="1"/>
  <c r="CO36" i="10" s="1"/>
  <c r="CO37" i="10" s="1"/>
  <c r="U34" i="10"/>
  <c r="U35" i="10" s="1"/>
  <c r="U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<sst xmlns="http://schemas.openxmlformats.org/spreadsheetml/2006/main" count="1127" uniqueCount="570">
  <si>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</si>
  <si>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</si>
  <si>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</si>
  <si>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</si>
  <si>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</si>
  <si>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</si>
  <si>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</si>
  <si>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</si>
  <si>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</si>
  <si>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</si>
  <si>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</si>
  <si>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</si>
  <si>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</si>
  <si>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</si>
  <si>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</si>
  <si>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</si>
  <si>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</si>
  <si>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</si>
  <si>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</si>
  <si>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</si>
  <si>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</si>
  <si>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</si>
  <si>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</si>
  <si>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</si>
  <si>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</si>
  <si>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</si>
  <si>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</si>
  <si>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</si>
  <si>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</si>
  <si>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</si>
  <si>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</si>
  <si>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</si>
  <si>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</si>
  <si>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</si>
  <si>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</si>
  <si>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</si>
  <si>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</si>
  <si>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</si>
  <si>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</si>
  <si>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</si>
  <si>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</si>
  <si>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</si>
  <si>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</si>
  <si>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</si>
  <si>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</si>
  <si>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</si>
  <si>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</si>
  <si>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</si>
  <si>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</si>
  <si>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</si>
  <si>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</si>
  <si>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</si>
  <si>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</si>
  <si>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</si>
  <si>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</si>
  <si>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</si>
  <si>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</si>
  <si>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</si>
  <si>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</si>
  <si>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</si>
  <si>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</si>
  <si>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</si>
  <si>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</si>
  <si>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</si>
  <si>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</si>
  <si>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</si>
  <si>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</si>
  <si>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</si>
  <si>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</si>
  <si>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</si>
  <si>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</si>
  <si>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</si>
  <si>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</si>
  <si>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</si>
  <si>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</si>
  <si>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</si>
  <si>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</si>
  <si>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</si>
  <si>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</si>
  <si>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</si>
  <si>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</si>
  <si>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</si>
  <si>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</si>
  <si>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</si>
  <si>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</si>
  <si>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</si>
  <si>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</si>
  <si>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</si>
  <si>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</si>
  <si>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</si>
  <si>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</si>
  <si>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</si>
  <si>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</si>
  <si>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</si>
  <si>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別府市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</si>
  <si>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</si>
  <si>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</si>
  <si>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</si>
  <si>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</si>
  <si>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</si>
  <si>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</si>
  <si>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</si>
  <si>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</si>
  <si>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</si>
  <si>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</si>
  <si>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</si>
  <si>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</si>
  <si>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</si>
  <si>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</si>
  <si>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</si>
  <si>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</si>
  <si>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</si>
  <si>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</si>
  <si>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</si>
  <si>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</si>
  <si>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</si>
  <si>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</si>
  <si>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</si>
  <si>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</si>
  <si>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</si>
  <si>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</si>
  <si>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</si>
  <si>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</si>
  <si>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</si>
  <si>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</si>
  <si>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</si>
  <si>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</si>
  <si>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</si>
  <si>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</si>
  <si>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</si>
  <si>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</si>
  <si>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</si>
  <si>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</si>
  <si>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</si>
  <si>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</si>
  <si>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</si>
  <si>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</si>
  <si>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</si>
  <si>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</si>
  <si>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</si>
  <si>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</si>
  <si>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</si>
  <si>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</si>
  <si>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</si>
  <si>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</si>
  <si>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</si>
  <si>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</si>
  <si>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</si>
  <si>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</si>
  <si>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</si>
  <si>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</si>
  <si>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</si>
  <si>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</si>
  <si>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</si>
  <si>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</si>
  <si>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</si>
  <si>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</si>
  <si>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</si>
  <si>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</si>
  <si>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</si>
  <si>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</si>
  <si>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</si>
  <si>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</si>
  <si>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</si>
  <si>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</si>
  <si>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</si>
  <si>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</si>
  <si>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</si>
  <si>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</si>
  <si>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</si>
  <si>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</si>
  <si>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</si>
  <si>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</si>
  <si>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</si>
  <si>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</si>
  <si>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</si>
  <si>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</si>
  <si>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</si>
  <si>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</si>
  <si>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</si>
  <si>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</si>
  <si>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</si>
  <si>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</si>
  <si>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</si>
  <si>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</si>
  <si>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</si>
  <si>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</si>
  <si>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</si>
  <si>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</si>
  <si>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</si>
  <si>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</si>
  <si>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</si>
  <si>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</si>
  <si>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</si>
  <si>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</si>
  <si>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</si>
  <si>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</si>
  <si>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</si>
  <si>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</si>
  <si>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</si>
  <si>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</si>
  <si>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</si>
  <si>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</si>
  <si>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大分県別府市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</si>
  <si>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</si>
  <si>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</si>
  <si>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</si>
  <si>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</si>
  <si>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</si>
  <si>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</si>
  <si>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</si>
  <si>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</si>
  <si>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</si>
  <si>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</si>
  <si>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</si>
  <si>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</si>
  <si>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</si>
  <si>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</si>
  <si>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</si>
  <si>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</si>
  <si>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</si>
  <si>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</si>
  <si>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</si>
  <si>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</si>
  <si>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</si>
  <si>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</si>
  <si>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</si>
  <si>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</si>
  <si>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</si>
  <si>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</si>
  <si>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</si>
  <si>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</si>
  <si>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</si>
  <si>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</si>
  <si>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</si>
  <si>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</si>
  <si>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</si>
  <si>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</si>
  <si>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</si>
  <si>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</si>
  <si>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</si>
  <si>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</si>
  <si>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</si>
  <si>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</si>
  <si>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</si>
  <si>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</si>
  <si>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</si>
  <si>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</si>
  <si>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</si>
  <si>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</si>
  <si>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</si>
  <si>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</si>
  <si>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</si>
  <si>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</si>
  <si>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</si>
  <si>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</si>
  <si>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</si>
  <si>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</si>
  <si>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</si>
  <si>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</si>
  <si>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</si>
  <si>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</si>
  <si>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</si>
  <si>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</si>
  <si>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</si>
  <si>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</si>
  <si>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</si>
  <si>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</si>
  <si>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</si>
  <si>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</si>
  <si>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</si>
  <si>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</si>
  <si>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</si>
  <si>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</si>
  <si>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</si>
  <si>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</si>
  <si>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</si>
  <si>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</si>
  <si>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</si>
  <si>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</si>
  <si>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</si>
  <si>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</si>
  <si>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</si>
  <si>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</si>
  <si>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</si>
  <si>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</si>
  <si>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</si>
  <si>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</si>
  <si>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</si>
  <si>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</si>
  <si>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</si>
  <si>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</si>
  <si>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</si>
  <si>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</si>
  <si>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</si>
  <si>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</si>
  <si>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</si>
  <si>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</si>
  <si>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</si>
  <si>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</si>
  <si>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</si>
  <si>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</si>
  <si>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</si>
  <si>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</si>
  <si>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</si>
  <si>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</si>
  <si>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</si>
  <si>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</si>
  <si>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</si>
  <si>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</si>
  <si>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</si>
  <si>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</si>
  <si>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</si>
  <si>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</si>
  <si>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</si>
  <si>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</si>
  <si>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</si>
  <si>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</si>
  <si>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</si>
  <si>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</si>
  <si>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</si>
  <si>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</si>
  <si>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</si>
  <si>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</si>
  <si>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</si>
  <si>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</si>
  <si>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</si>
  <si>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</si>
  <si>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</si>
  <si>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</si>
  <si>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</si>
  <si>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</si>
  <si>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</si>
  <si>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</si>
  <si>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</si>
  <si>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</si>
  <si>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</si>
  <si>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</si>
  <si>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</si>
  <si>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</si>
  <si>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</si>
  <si>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</si>
  <si>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</si>
  <si>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</si>
  <si>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</si>
  <si>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</si>
  <si>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</si>
  <si>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</si>
  <si>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</si>
  <si>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</si>
  <si>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</si>
  <si>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</si>
  <si>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</si>
  <si>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</si>
  <si>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大分県別府市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</si>
  <si>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</si>
  <si>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</si>
  <si>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</si>
  <si>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</si>
  <si>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</si>
  <si>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</si>
  <si>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</si>
  <si>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</si>
  <si>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</si>
  <si>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</si>
  <si>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</si>
  <si>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</si>
  <si>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</si>
  <si>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</si>
  <si>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</si>
  <si>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</si>
  <si>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</si>
  <si>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</si>
  <si>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</si>
  <si>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</si>
  <si>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</si>
  <si>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</si>
  <si>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</si>
  <si>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</si>
  <si>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</si>
  <si>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</si>
  <si>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</si>
  <si>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</si>
  <si>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</si>
  <si>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</si>
  <si>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</si>
  <si>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</si>
  <si>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</si>
  <si>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</si>
  <si>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</si>
  <si>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</si>
  <si>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</si>
  <si>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</si>
  <si>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</si>
  <si>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公共下水道事業会計</t>
    <phoneticPr fontId="5"/>
  </si>
  <si>
    <t>競輪事業会計</t>
    <phoneticPr fontId="5"/>
  </si>
  <si>
    <t>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</si>
  <si>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</si>
  <si>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</si>
  <si>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</si>
  <si>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</si>
  <si>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</si>
  <si>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</si>
  <si>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</si>
  <si>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</si>
  <si>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</si>
  <si>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</si>
  <si>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</si>
  <si>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</si>
  <si>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</si>
  <si>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</si>
  <si>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</si>
  <si>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</si>
  <si>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</si>
  <si>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</si>
  <si>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</si>
  <si>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</si>
  <si>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</si>
  <si>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</si>
  <si>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</si>
  <si>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</si>
  <si>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</si>
  <si>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</si>
  <si>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</si>
  <si>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</si>
  <si>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</si>
  <si>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</si>
  <si>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</si>
  <si>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</si>
  <si>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</si>
  <si>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</si>
  <si>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</si>
  <si>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</si>
  <si>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</si>
  <si>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</si>
  <si>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</si>
  <si>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</si>
  <si>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</si>
  <si>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</si>
  <si>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</si>
  <si>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</si>
  <si>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</si>
  <si>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</si>
  <si>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</si>
  <si>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</si>
  <si>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</si>
  <si>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</si>
  <si>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</si>
  <si>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</si>
  <si>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</si>
  <si>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</si>
  <si>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</si>
  <si>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</si>
  <si>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</si>
  <si>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</si>
  <si>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</si>
  <si>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</si>
  <si>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</si>
  <si>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</si>
  <si>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</si>
  <si>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</si>
  <si>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</si>
  <si>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</si>
  <si>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</si>
  <si>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</si>
  <si>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</si>
  <si>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</si>
  <si>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</si>
  <si>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</si>
  <si>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</si>
  <si>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</si>
  <si>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</si>
  <si>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</si>
  <si>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</si>
  <si>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</si>
  <si>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</si>
  <si>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</si>
  <si>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</si>
  <si>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</si>
  <si>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</si>
  <si>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</si>
  <si>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</si>
  <si>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</si>
  <si>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</si>
  <si>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</si>
  <si>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</si>
  <si>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</si>
  <si>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</si>
  <si>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</si>
  <si>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</si>
  <si>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</si>
  <si>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</si>
  <si>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</si>
  <si>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</si>
  <si>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</si>
  <si>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</si>
  <si>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</si>
  <si>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</si>
  <si>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</si>
  <si>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</si>
  <si>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</si>
  <si>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</si>
  <si>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</si>
  <si>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</si>
  <si>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</si>
  <si>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</si>
  <si>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</si>
  <si>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</si>
  <si>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</si>
  <si>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</si>
  <si>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</si>
  <si>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</si>
  <si>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</si>
  <si>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</si>
  <si>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</si>
  <si>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</si>
  <si>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</si>
  <si>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</si>
  <si>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</si>
  <si>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</si>
  <si>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</si>
  <si>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</si>
  <si>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</si>
  <si>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</si>
  <si>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</si>
  <si>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</si>
  <si>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</si>
  <si>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</si>
  <si>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</si>
  <si>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</si>
  <si>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</si>
  <si>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</si>
  <si>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</si>
  <si>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2.17</t>
  </si>
  <si>
    <t>▲ 3.50</t>
  </si>
  <si>
    <t>競輪事業会計</t>
  </si>
  <si>
    <t>水道事業会計</t>
  </si>
  <si>
    <t>一般会計</t>
  </si>
  <si>
    <t>介護保険事業特別会計</t>
  </si>
  <si>
    <t>国民健康保険事業特別会計</t>
  </si>
  <si>
    <t>後期高齢者医療特別会計</t>
  </si>
  <si>
    <t>公共用地先行取得事業特別会計</t>
  </si>
  <si>
    <t>公共下水道事業会計</t>
  </si>
  <si>
    <t>その他会計（赤字）</t>
  </si>
  <si>
    <t>その他会計（黒字）</t>
  </si>
  <si>
    <t>R02</t>
    <phoneticPr fontId="5"/>
  </si>
  <si>
    <t>R03</t>
    <phoneticPr fontId="5"/>
  </si>
  <si>
    <t>R04</t>
    <phoneticPr fontId="5"/>
  </si>
  <si>
    <t>R05</t>
    <phoneticPr fontId="5"/>
  </si>
  <si>
    <t>R06</t>
    <phoneticPr fontId="5"/>
  </si>
  <si>
    <t>基金から3,283百万円繰入</t>
    <rPh sb="0" eb="2">
      <t>キキン</t>
    </rPh>
    <rPh sb="9" eb="12">
      <t>ヒャクマンエン</t>
    </rPh>
    <rPh sb="12" eb="14">
      <t>クリイレ</t>
    </rPh>
    <phoneticPr fontId="2"/>
  </si>
  <si>
    <t>別杵速見地域広域市町村圏事務組合（秋草葬祭場事業特別会計）</t>
    <rPh sb="0" eb="2">
      <t>ベッキ</t>
    </rPh>
    <rPh sb="2" eb="4">
      <t>ハヤミ</t>
    </rPh>
    <rPh sb="4" eb="6">
      <t>チイキ</t>
    </rPh>
    <rPh sb="6" eb="8">
      <t>コウイキ</t>
    </rPh>
    <rPh sb="8" eb="11">
      <t>シチョウソン</t>
    </rPh>
    <rPh sb="11" eb="12">
      <t>ケン</t>
    </rPh>
    <rPh sb="12" eb="14">
      <t>ジム</t>
    </rPh>
    <rPh sb="14" eb="16">
      <t>クミアイ</t>
    </rPh>
    <rPh sb="17" eb="18">
      <t>アキ</t>
    </rPh>
    <rPh sb="18" eb="19">
      <t>クサ</t>
    </rPh>
    <rPh sb="19" eb="22">
      <t>ソウサイジョウ</t>
    </rPh>
    <rPh sb="22" eb="24">
      <t>ジギョウ</t>
    </rPh>
    <rPh sb="24" eb="26">
      <t>トクベツ</t>
    </rPh>
    <rPh sb="26" eb="28">
      <t>カイケイ</t>
    </rPh>
    <phoneticPr fontId="2"/>
  </si>
  <si>
    <t>別杵速見地域広域市町村圏事務組合（藤ヶ谷清掃センター事業特別会計）</t>
    <rPh sb="0" eb="2">
      <t>ベッキ</t>
    </rPh>
    <rPh sb="2" eb="4">
      <t>ハヤミ</t>
    </rPh>
    <rPh sb="4" eb="6">
      <t>チイキ</t>
    </rPh>
    <rPh sb="6" eb="8">
      <t>コウイキ</t>
    </rPh>
    <rPh sb="8" eb="11">
      <t>シチョウソン</t>
    </rPh>
    <rPh sb="11" eb="12">
      <t>ケン</t>
    </rPh>
    <rPh sb="12" eb="14">
      <t>ジム</t>
    </rPh>
    <rPh sb="14" eb="16">
      <t>クミアイ</t>
    </rPh>
    <rPh sb="17" eb="20">
      <t>フジガタニ</t>
    </rPh>
    <rPh sb="20" eb="22">
      <t>セイソウ</t>
    </rPh>
    <rPh sb="26" eb="28">
      <t>ジギョウ</t>
    </rPh>
    <rPh sb="28" eb="30">
      <t>トクベツ</t>
    </rPh>
    <rPh sb="30" eb="32">
      <t>カイケイ</t>
    </rPh>
    <phoneticPr fontId="2"/>
  </si>
  <si>
    <t>別杵速見地域広域市町村圏事務組合（介護認定審査会事業特別会計）</t>
    <rPh sb="0" eb="2">
      <t>ベッキ</t>
    </rPh>
    <rPh sb="2" eb="4">
      <t>ハヤミ</t>
    </rPh>
    <rPh sb="4" eb="6">
      <t>チイキ</t>
    </rPh>
    <rPh sb="6" eb="8">
      <t>コウイキ</t>
    </rPh>
    <rPh sb="8" eb="11">
      <t>シチョウソン</t>
    </rPh>
    <rPh sb="11" eb="12">
      <t>ケン</t>
    </rPh>
    <rPh sb="12" eb="14">
      <t>ジム</t>
    </rPh>
    <rPh sb="14" eb="16">
      <t>クミアイ</t>
    </rPh>
    <rPh sb="17" eb="19">
      <t>カイゴ</t>
    </rPh>
    <rPh sb="19" eb="21">
      <t>ニンテイ</t>
    </rPh>
    <rPh sb="21" eb="24">
      <t>シンサカイ</t>
    </rPh>
    <rPh sb="24" eb="26">
      <t>ジギョウ</t>
    </rPh>
    <rPh sb="26" eb="28">
      <t>トクベツ</t>
    </rPh>
    <rPh sb="28" eb="30">
      <t>カイケイ</t>
    </rPh>
    <phoneticPr fontId="2"/>
  </si>
  <si>
    <t>別杵速見地域広域市町村圏事務組合（普通会計）</t>
    <rPh sb="0" eb="2">
      <t>ベッキ</t>
    </rPh>
    <rPh sb="2" eb="4">
      <t>ハヤミ</t>
    </rPh>
    <rPh sb="4" eb="6">
      <t>チイキ</t>
    </rPh>
    <rPh sb="6" eb="8">
      <t>コウイキ</t>
    </rPh>
    <rPh sb="8" eb="11">
      <t>シチョウソン</t>
    </rPh>
    <rPh sb="11" eb="12">
      <t>ケン</t>
    </rPh>
    <rPh sb="12" eb="14">
      <t>ジム</t>
    </rPh>
    <rPh sb="14" eb="16">
      <t>クミアイ</t>
    </rPh>
    <rPh sb="17" eb="19">
      <t>フツウ</t>
    </rPh>
    <rPh sb="19" eb="21">
      <t>カイケイ</t>
    </rPh>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</si>
  <si>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2"/>
  </si>
  <si>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</si>
  <si>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一般財団法人別府市綜合振興センター</t>
    <rPh sb="0" eb="2">
      <t>イッパン</t>
    </rPh>
    <rPh sb="2" eb="4">
      <t>ザイダン</t>
    </rPh>
    <rPh sb="4" eb="6">
      <t>ホウジン</t>
    </rPh>
    <rPh sb="6" eb="9">
      <t>ベップシ</t>
    </rPh>
    <rPh sb="9" eb="11">
      <t>ソウゴウ</t>
    </rPh>
    <rPh sb="11" eb="13">
      <t>シンコウ</t>
    </rPh>
    <phoneticPr fontId="5"/>
  </si>
  <si>
    <t>一般財団法人大分県東部勤労者福祉サービスセンター</t>
    <rPh sb="0" eb="2">
      <t>イッパン</t>
    </rPh>
    <rPh sb="2" eb="4">
      <t>ザイダン</t>
    </rPh>
    <rPh sb="4" eb="6">
      <t>ホウジン</t>
    </rPh>
    <rPh sb="6" eb="9">
      <t>オオイタケン</t>
    </rPh>
    <rPh sb="9" eb="11">
      <t>トウブ</t>
    </rPh>
    <rPh sb="11" eb="14">
      <t>キンロウシャ</t>
    </rPh>
    <rPh sb="14" eb="16">
      <t>フクシ</t>
    </rPh>
    <phoneticPr fontId="5"/>
  </si>
  <si>
    <t>別府市公設市場精算株式会社</t>
    <rPh sb="0" eb="3">
      <t>ベップシ</t>
    </rPh>
    <rPh sb="3" eb="5">
      <t>コウセツ</t>
    </rPh>
    <rPh sb="5" eb="7">
      <t>イチバ</t>
    </rPh>
    <rPh sb="7" eb="9">
      <t>セイサン</t>
    </rPh>
    <rPh sb="9" eb="11">
      <t>カブシキ</t>
    </rPh>
    <rPh sb="11" eb="13">
      <t>カイシャ</t>
    </rPh>
    <phoneticPr fontId="5"/>
  </si>
  <si>
    <t>一般財団法人別府市産業連携・協働プラットフォームＢ－ｂｉｚ ＬＩＮＫ</t>
    <rPh sb="6" eb="9">
      <t>ベップシ</t>
    </rPh>
    <rPh sb="9" eb="11">
      <t>サンギョウ</t>
    </rPh>
    <rPh sb="11" eb="13">
      <t>レンケイ</t>
    </rPh>
    <rPh sb="14" eb="16">
      <t>キョウドウ</t>
    </rPh>
    <phoneticPr fontId="10"/>
  </si>
  <si>
    <t>大分県交通災害共済組合（交通災害共済事業会計）</t>
    <phoneticPr fontId="2"/>
  </si>
  <si>
    <t>別杵速見地域広域市町村圏事務組合（一般会計）</t>
    <phoneticPr fontId="2"/>
  </si>
  <si>
    <t xml:space="preserve">大分県市町村会館管理組合 </t>
    <phoneticPr fontId="2"/>
  </si>
  <si>
    <t>基金から114百万円繰入</t>
    <rPh sb="0" eb="2">
      <t>キキン</t>
    </rPh>
    <rPh sb="7" eb="10">
      <t>ヒャクマンエン</t>
    </rPh>
    <rPh sb="10" eb="12">
      <t>クリイレ</t>
    </rPh>
    <phoneticPr fontId="2"/>
  </si>
  <si>
    <t>べっぷ未来共創基金</t>
  </si>
  <si>
    <t>湯のまち別府ふるさと応援基金</t>
  </si>
  <si>
    <t>公共施設再編整備基金</t>
  </si>
  <si>
    <t>観光みらい創造基金</t>
  </si>
  <si>
    <t>べっぷ創生応援基金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</si>
</sst>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8A2F-4EDD-A870-6F78EF67A85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71835</c:v>
                </c:pt>
                <c:pt idx="1">
                  <c:v>43402</c:v>
                </c:pt>
                <c:pt idx="2">
                  <c:v>46016</c:v>
                </c:pt>
                <c:pt idx="3">
                  <c:v>71469</c:v>
                </c:pt>
                <c:pt idx="4">
                  <c:v>62789</c:v>
                </c:pt>
              </c:numCache>
            </c:numRef>
          </c:val>
          <c:smooth val="0"/>
          <c:extLst>
            <c:ext xmlns:c16="http://schemas.microsoft.com/office/drawing/2014/chart" uri="{C3380CC4-5D6E-409C-BE32-E72D297353CC}">
              <c16:uniqueId val="{00000001-8A2F-4EDD-A870-6F78EF67A85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3.05</c:v>
                </c:pt>
                <c:pt idx="1">
                  <c:v>3.85</c:v>
                </c:pt>
                <c:pt idx="2">
                  <c:v>2.6</c:v>
                </c:pt>
                <c:pt idx="3">
                  <c:v>3</c:v>
                </c:pt>
                <c:pt idx="4">
                  <c:v>2.5499999999999998</c:v>
                </c:pt>
              </c:numCache>
            </c:numRef>
          </c:val>
          <c:extLst>
            <c:ext xmlns:c16="http://schemas.microsoft.com/office/drawing/2014/chart" uri="{C3380CC4-5D6E-409C-BE32-E72D297353CC}">
              <c16:uniqueId val="{00000000-93DA-498A-92D8-D298FEDB83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25.71</c:v>
                </c:pt>
                <c:pt idx="1">
                  <c:v>27.07</c:v>
                </c:pt>
                <c:pt idx="2">
                  <c:v>29.36</c:v>
                </c:pt>
                <c:pt idx="3">
                  <c:v>25.93</c:v>
                </c:pt>
                <c:pt idx="4">
                  <c:v>22.35</c:v>
                </c:pt>
              </c:numCache>
            </c:numRef>
          </c:val>
          <c:extLst>
            <c:ext xmlns:c16="http://schemas.microsoft.com/office/drawing/2014/chart" uri="{C3380CC4-5D6E-409C-BE32-E72D297353CC}">
              <c16:uniqueId val="{00000001-93DA-498A-92D8-D298FEDB833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1.35</c:v>
                </c:pt>
                <c:pt idx="1">
                  <c:v>3.32</c:v>
                </c:pt>
                <c:pt idx="2">
                  <c:v>0.66</c:v>
                </c:pt>
                <c:pt idx="3">
                  <c:v>-2.17</c:v>
                </c:pt>
                <c:pt idx="4">
                  <c:v>-3.5</c:v>
                </c:pt>
              </c:numCache>
            </c:numRef>
          </c:val>
          <c:smooth val="0"/>
          <c:extLst>
            <c:ext xmlns:c16="http://schemas.microsoft.com/office/drawing/2014/chart" uri="{C3380CC4-5D6E-409C-BE32-E72D297353CC}">
              <c16:uniqueId val="{00000002-93DA-498A-92D8-D298FEDB833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1.23</c:v>
                </c:pt>
                <c:pt idx="2">
                  <c:v>#N/A</c:v>
                </c:pt>
                <c:pt idx="3">
                  <c:v>0.51</c:v>
                </c:pt>
                <c:pt idx="4">
                  <c:v>#N/A</c:v>
                </c:pt>
                <c:pt idx="5">
                  <c:v>0.37</c:v>
                </c:pt>
                <c:pt idx="6">
                  <c:v>#N/A</c:v>
                </c:pt>
                <c:pt idx="7">
                  <c:v>4.57</c:v>
                </c:pt>
                <c:pt idx="8">
                  <c:v>#N/A</c:v>
                </c:pt>
                <c:pt idx="9">
                  <c:v>0</c:v>
                </c:pt>
              </c:numCache>
            </c:numRef>
          </c:val>
          <c:extLst>
            <c:ext xmlns:c16="http://schemas.microsoft.com/office/drawing/2014/chart" uri="{C3380CC4-5D6E-409C-BE32-E72D297353CC}">
              <c16:uniqueId val="{00000000-24E5-49C5-849A-0BB60371849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4E5-49C5-849A-0BB60371849B}"/>
            </c:ext>
          </c:extLst>
        </c:ser>
        <c:ser>
          <c:idx val="2"/>
          <c:order val="2"/>
          <c:tx>
            <c:strRef>
              <c:f>データシート!$A$29</c:f>
              <c:strCache>
                <c:ptCount val="1"/>
                <c:pt idx="0">
                  <c:v>公共下水道事業会計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0.21</c:v>
                </c:pt>
                <c:pt idx="2">
                  <c:v>#N/A</c:v>
                </c:pt>
                <c:pt idx="3">
                  <c:v>0.45</c:v>
                </c:pt>
                <c:pt idx="4">
                  <c:v>#N/A</c:v>
                </c:pt>
                <c:pt idx="5">
                  <c:v>0.26</c:v>
                </c:pt>
                <c:pt idx="6">
                  <c:v>#N/A</c:v>
                </c:pt>
                <c:pt idx="7">
                  <c:v>0.19</c:v>
                </c:pt>
                <c:pt idx="8">
                  <c:v>#N/A</c:v>
                </c:pt>
                <c:pt idx="9">
                  <c:v>0</c:v>
                </c:pt>
              </c:numCache>
            </c:numRef>
          </c:val>
          <c:extLst>
            <c:ext xmlns:c16="http://schemas.microsoft.com/office/drawing/2014/chart" uri="{C3380CC4-5D6E-409C-BE32-E72D297353CC}">
              <c16:uniqueId val="{00000002-24E5-49C5-849A-0BB60371849B}"/>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4E5-49C5-849A-0BB60371849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0.02</c:v>
                </c:pt>
                <c:pt idx="4">
                  <c:v>#N/A</c:v>
                </c:pt>
                <c:pt idx="5">
                  <c:v>0.03</c:v>
                </c:pt>
                <c:pt idx="6">
                  <c:v>#N/A</c:v>
                </c:pt>
                <c:pt idx="7">
                  <c:v>0.03</c:v>
                </c:pt>
                <c:pt idx="8">
                  <c:v>#N/A</c:v>
                </c:pt>
                <c:pt idx="9">
                  <c:v>0.03</c:v>
                </c:pt>
              </c:numCache>
            </c:numRef>
          </c:val>
          <c:extLst>
            <c:ext xmlns:c16="http://schemas.microsoft.com/office/drawing/2014/chart" uri="{C3380CC4-5D6E-409C-BE32-E72D297353CC}">
              <c16:uniqueId val="{00000004-24E5-49C5-849A-0BB60371849B}"/>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1.85</c:v>
                </c:pt>
                <c:pt idx="2">
                  <c:v>#N/A</c:v>
                </c:pt>
                <c:pt idx="3">
                  <c:v>1.97</c:v>
                </c:pt>
                <c:pt idx="4">
                  <c:v>#N/A</c:v>
                </c:pt>
                <c:pt idx="5">
                  <c:v>1.86</c:v>
                </c:pt>
                <c:pt idx="6">
                  <c:v>#N/A</c:v>
                </c:pt>
                <c:pt idx="7">
                  <c:v>1.1399999999999999</c:v>
                </c:pt>
                <c:pt idx="8">
                  <c:v>#N/A</c:v>
                </c:pt>
                <c:pt idx="9">
                  <c:v>0.35</c:v>
                </c:pt>
              </c:numCache>
            </c:numRef>
          </c:val>
          <c:extLst>
            <c:ext xmlns:c16="http://schemas.microsoft.com/office/drawing/2014/chart" uri="{C3380CC4-5D6E-409C-BE32-E72D297353CC}">
              <c16:uniqueId val="{00000005-24E5-49C5-849A-0BB60371849B}"/>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c:v>
                </c:pt>
                <c:pt idx="2">
                  <c:v>#N/A</c:v>
                </c:pt>
                <c:pt idx="3">
                  <c:v>1.22</c:v>
                </c:pt>
                <c:pt idx="4">
                  <c:v>#N/A</c:v>
                </c:pt>
                <c:pt idx="5">
                  <c:v>1.73</c:v>
                </c:pt>
                <c:pt idx="6">
                  <c:v>#N/A</c:v>
                </c:pt>
                <c:pt idx="7">
                  <c:v>1.28</c:v>
                </c:pt>
                <c:pt idx="8">
                  <c:v>#N/A</c:v>
                </c:pt>
                <c:pt idx="9">
                  <c:v>1.33</c:v>
                </c:pt>
              </c:numCache>
            </c:numRef>
          </c:val>
          <c:extLst>
            <c:ext xmlns:c16="http://schemas.microsoft.com/office/drawing/2014/chart" uri="{C3380CC4-5D6E-409C-BE32-E72D297353CC}">
              <c16:uniqueId val="{00000006-24E5-49C5-849A-0BB60371849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3.04</c:v>
                </c:pt>
                <c:pt idx="2">
                  <c:v>#N/A</c:v>
                </c:pt>
                <c:pt idx="3">
                  <c:v>3.85</c:v>
                </c:pt>
                <c:pt idx="4">
                  <c:v>#N/A</c:v>
                </c:pt>
                <c:pt idx="5">
                  <c:v>2.59</c:v>
                </c:pt>
                <c:pt idx="6">
                  <c:v>#N/A</c:v>
                </c:pt>
                <c:pt idx="7">
                  <c:v>3</c:v>
                </c:pt>
                <c:pt idx="8">
                  <c:v>#N/A</c:v>
                </c:pt>
                <c:pt idx="9">
                  <c:v>2.5499999999999998</c:v>
                </c:pt>
              </c:numCache>
            </c:numRef>
          </c:val>
          <c:extLst>
            <c:ext xmlns:c16="http://schemas.microsoft.com/office/drawing/2014/chart" uri="{C3380CC4-5D6E-409C-BE32-E72D297353CC}">
              <c16:uniqueId val="{00000007-24E5-49C5-849A-0BB60371849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6.43</c:v>
                </c:pt>
                <c:pt idx="2">
                  <c:v>#N/A</c:v>
                </c:pt>
                <c:pt idx="3">
                  <c:v>5.5</c:v>
                </c:pt>
                <c:pt idx="4">
                  <c:v>#N/A</c:v>
                </c:pt>
                <c:pt idx="5">
                  <c:v>5.46</c:v>
                </c:pt>
                <c:pt idx="6">
                  <c:v>#N/A</c:v>
                </c:pt>
                <c:pt idx="7">
                  <c:v>5.54</c:v>
                </c:pt>
                <c:pt idx="8">
                  <c:v>#N/A</c:v>
                </c:pt>
                <c:pt idx="9">
                  <c:v>5.22</c:v>
                </c:pt>
              </c:numCache>
            </c:numRef>
          </c:val>
          <c:extLst>
            <c:ext xmlns:c16="http://schemas.microsoft.com/office/drawing/2014/chart" uri="{C3380CC4-5D6E-409C-BE32-E72D297353CC}">
              <c16:uniqueId val="{00000008-24E5-49C5-849A-0BB60371849B}"/>
            </c:ext>
          </c:extLst>
        </c:ser>
        <c:ser>
          <c:idx val="9"/>
          <c:order val="9"/>
          <c:tx>
            <c:strRef>
              <c:f>データシート!$A$36</c:f>
              <c:strCache>
                <c:ptCount val="1"/>
                <c:pt idx="0">
                  <c:v>競輪事業会計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10.87</c:v>
                </c:pt>
              </c:numCache>
            </c:numRef>
          </c:val>
          <c:extLst>
            <c:ext xmlns:c16="http://schemas.microsoft.com/office/drawing/2014/chart" uri="{C3380CC4-5D6E-409C-BE32-E72D297353CC}">
              <c16:uniqueId val="{00000009-24E5-49C5-849A-0BB60371849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3170</c:v>
                </c:pt>
                <c:pt idx="5">
                  <c:v>3210</c:v>
                </c:pt>
                <c:pt idx="8">
                  <c:v>3386</c:v>
                </c:pt>
                <c:pt idx="11">
                  <c:v>3305</c:v>
                </c:pt>
                <c:pt idx="14">
                  <c:v>3254</c:v>
                </c:pt>
              </c:numCache>
            </c:numRef>
          </c:val>
          <c:extLst>
            <c:ext xmlns:c16="http://schemas.microsoft.com/office/drawing/2014/chart" uri="{C3380CC4-5D6E-409C-BE32-E72D297353CC}">
              <c16:uniqueId val="{00000000-9E42-4E76-A809-98D86573631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9E42-4E76-A809-98D86573631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E42-4E76-A809-98D86573631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371</c:v>
                </c:pt>
                <c:pt idx="3">
                  <c:v>373</c:v>
                </c:pt>
                <c:pt idx="6">
                  <c:v>409</c:v>
                </c:pt>
                <c:pt idx="9">
                  <c:v>430</c:v>
                </c:pt>
                <c:pt idx="12">
                  <c:v>456</c:v>
                </c:pt>
              </c:numCache>
            </c:numRef>
          </c:val>
          <c:extLst>
            <c:ext xmlns:c16="http://schemas.microsoft.com/office/drawing/2014/chart" uri="{C3380CC4-5D6E-409C-BE32-E72D297353CC}">
              <c16:uniqueId val="{00000003-9E42-4E76-A809-98D86573631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209</c:v>
                </c:pt>
                <c:pt idx="3">
                  <c:v>191</c:v>
                </c:pt>
                <c:pt idx="6">
                  <c:v>168</c:v>
                </c:pt>
                <c:pt idx="9">
                  <c:v>174</c:v>
                </c:pt>
                <c:pt idx="12">
                  <c:v>148</c:v>
                </c:pt>
              </c:numCache>
            </c:numRef>
          </c:val>
          <c:extLst>
            <c:ext xmlns:c16="http://schemas.microsoft.com/office/drawing/2014/chart" uri="{C3380CC4-5D6E-409C-BE32-E72D297353CC}">
              <c16:uniqueId val="{00000004-9E42-4E76-A809-98D86573631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42-4E76-A809-98D86573631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E42-4E76-A809-98D86573631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3130</c:v>
                </c:pt>
                <c:pt idx="3">
                  <c:v>3556</c:v>
                </c:pt>
                <c:pt idx="6">
                  <c:v>3906</c:v>
                </c:pt>
                <c:pt idx="9">
                  <c:v>3743</c:v>
                </c:pt>
                <c:pt idx="12">
                  <c:v>3503</c:v>
                </c:pt>
              </c:numCache>
            </c:numRef>
          </c:val>
          <c:extLst>
            <c:ext xmlns:c16="http://schemas.microsoft.com/office/drawing/2014/chart" uri="{C3380CC4-5D6E-409C-BE32-E72D297353CC}">
              <c16:uniqueId val="{00000007-9E42-4E76-A809-98D86573631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540</c:v>
                </c:pt>
                <c:pt idx="2">
                  <c:v>#N/A</c:v>
                </c:pt>
                <c:pt idx="3">
                  <c:v>#N/A</c:v>
                </c:pt>
                <c:pt idx="4">
                  <c:v>910</c:v>
                </c:pt>
                <c:pt idx="5">
                  <c:v>#N/A</c:v>
                </c:pt>
                <c:pt idx="6">
                  <c:v>#N/A</c:v>
                </c:pt>
                <c:pt idx="7">
                  <c:v>1097</c:v>
                </c:pt>
                <c:pt idx="8">
                  <c:v>#N/A</c:v>
                </c:pt>
                <c:pt idx="9">
                  <c:v>#N/A</c:v>
                </c:pt>
                <c:pt idx="10">
                  <c:v>1043</c:v>
                </c:pt>
                <c:pt idx="11">
                  <c:v>#N/A</c:v>
                </c:pt>
                <c:pt idx="12">
                  <c:v>#N/A</c:v>
                </c:pt>
                <c:pt idx="13">
                  <c:v>853</c:v>
                </c:pt>
                <c:pt idx="14">
                  <c:v>#N/A</c:v>
                </c:pt>
              </c:numCache>
            </c:numRef>
          </c:val>
          <c:smooth val="0"/>
          <c:extLst>
            <c:ext xmlns:c16="http://schemas.microsoft.com/office/drawing/2014/chart" uri="{C3380CC4-5D6E-409C-BE32-E72D297353CC}">
              <c16:uniqueId val="{00000008-9E42-4E76-A809-98D86573631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31668</c:v>
                </c:pt>
                <c:pt idx="5">
                  <c:v>31011</c:v>
                </c:pt>
                <c:pt idx="8">
                  <c:v>29688</c:v>
                </c:pt>
                <c:pt idx="11">
                  <c:v>28839</c:v>
                </c:pt>
                <c:pt idx="14">
                  <c:v>28294</c:v>
                </c:pt>
              </c:numCache>
            </c:numRef>
          </c:val>
          <c:extLst>
            <c:ext xmlns:c16="http://schemas.microsoft.com/office/drawing/2014/chart" uri="{C3380CC4-5D6E-409C-BE32-E72D297353CC}">
              <c16:uniqueId val="{00000000-6823-4786-99A2-FDAD3217F18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6134</c:v>
                </c:pt>
                <c:pt idx="5">
                  <c:v>7058</c:v>
                </c:pt>
                <c:pt idx="8">
                  <c:v>7206</c:v>
                </c:pt>
                <c:pt idx="11">
                  <c:v>8582</c:v>
                </c:pt>
                <c:pt idx="14">
                  <c:v>8433</c:v>
                </c:pt>
              </c:numCache>
            </c:numRef>
          </c:val>
          <c:extLst>
            <c:ext xmlns:c16="http://schemas.microsoft.com/office/drawing/2014/chart" uri="{C3380CC4-5D6E-409C-BE32-E72D297353CC}">
              <c16:uniqueId val="{00000001-6823-4786-99A2-FDAD3217F18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17005</c:v>
                </c:pt>
                <c:pt idx="5">
                  <c:v>20784</c:v>
                </c:pt>
                <c:pt idx="8">
                  <c:v>22334</c:v>
                </c:pt>
                <c:pt idx="11">
                  <c:v>15324</c:v>
                </c:pt>
                <c:pt idx="14">
                  <c:v>14592</c:v>
                </c:pt>
              </c:numCache>
            </c:numRef>
          </c:val>
          <c:extLst>
            <c:ext xmlns:c16="http://schemas.microsoft.com/office/drawing/2014/chart" uri="{C3380CC4-5D6E-409C-BE32-E72D297353CC}">
              <c16:uniqueId val="{00000002-6823-4786-99A2-FDAD3217F18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823-4786-99A2-FDAD3217F18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823-4786-99A2-FDAD3217F18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23-4786-99A2-FDAD3217F18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5095</c:v>
                </c:pt>
                <c:pt idx="3">
                  <c:v>5027</c:v>
                </c:pt>
                <c:pt idx="6">
                  <c:v>5144</c:v>
                </c:pt>
                <c:pt idx="9">
                  <c:v>5505</c:v>
                </c:pt>
                <c:pt idx="12">
                  <c:v>5440</c:v>
                </c:pt>
              </c:numCache>
            </c:numRef>
          </c:val>
          <c:extLst>
            <c:ext xmlns:c16="http://schemas.microsoft.com/office/drawing/2014/chart" uri="{C3380CC4-5D6E-409C-BE32-E72D297353CC}">
              <c16:uniqueId val="{00000006-6823-4786-99A2-FDAD3217F18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3325</c:v>
                </c:pt>
                <c:pt idx="3">
                  <c:v>3185</c:v>
                </c:pt>
                <c:pt idx="6">
                  <c:v>2794</c:v>
                </c:pt>
                <c:pt idx="9">
                  <c:v>2375</c:v>
                </c:pt>
                <c:pt idx="12">
                  <c:v>1947</c:v>
                </c:pt>
              </c:numCache>
            </c:numRef>
          </c:val>
          <c:extLst>
            <c:ext xmlns:c16="http://schemas.microsoft.com/office/drawing/2014/chart" uri="{C3380CC4-5D6E-409C-BE32-E72D297353CC}">
              <c16:uniqueId val="{00000007-6823-4786-99A2-FDAD3217F18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2255</c:v>
                </c:pt>
                <c:pt idx="3">
                  <c:v>2161</c:v>
                </c:pt>
                <c:pt idx="6">
                  <c:v>2078</c:v>
                </c:pt>
                <c:pt idx="9">
                  <c:v>2019</c:v>
                </c:pt>
                <c:pt idx="12">
                  <c:v>1991</c:v>
                </c:pt>
              </c:numCache>
            </c:numRef>
          </c:val>
          <c:extLst>
            <c:ext xmlns:c16="http://schemas.microsoft.com/office/drawing/2014/chart" uri="{C3380CC4-5D6E-409C-BE32-E72D297353CC}">
              <c16:uniqueId val="{00000008-6823-4786-99A2-FDAD3217F18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823-4786-99A2-FDAD3217F18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37869</c:v>
                </c:pt>
                <c:pt idx="3">
                  <c:v>38319</c:v>
                </c:pt>
                <c:pt idx="6">
                  <c:v>37318</c:v>
                </c:pt>
                <c:pt idx="9">
                  <c:v>38454</c:v>
                </c:pt>
                <c:pt idx="12">
                  <c:v>38967</c:v>
                </c:pt>
              </c:numCache>
            </c:numRef>
          </c:val>
          <c:extLst>
            <c:ext xmlns:c16="http://schemas.microsoft.com/office/drawing/2014/chart" uri="{C3380CC4-5D6E-409C-BE32-E72D297353CC}">
              <c16:uniqueId val="{0000000A-6823-4786-99A2-FDAD3217F18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823-4786-99A2-FDAD3217F18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7866</c:v>
                </c:pt>
                <c:pt idx="1">
                  <c:v>7047</c:v>
                </c:pt>
                <c:pt idx="2">
                  <c:v>6188</c:v>
                </c:pt>
              </c:numCache>
            </c:numRef>
          </c:val>
          <c:extLst>
            <c:ext xmlns:c16="http://schemas.microsoft.com/office/drawing/2014/chart" uri="{C3380CC4-5D6E-409C-BE32-E72D297353CC}">
              <c16:uniqueId val="{00000000-82C5-4876-A7D1-91A9FF3343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419</c:v>
                </c:pt>
                <c:pt idx="1">
                  <c:v>545</c:v>
                </c:pt>
                <c:pt idx="2">
                  <c:v>585</c:v>
                </c:pt>
              </c:numCache>
            </c:numRef>
          </c:val>
          <c:extLst>
            <c:ext xmlns:c16="http://schemas.microsoft.com/office/drawing/2014/chart" uri="{C3380CC4-5D6E-409C-BE32-E72D297353CC}">
              <c16:uniqueId val="{00000001-82C5-4876-A7D1-91A9FF3343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5221</c:v>
                </c:pt>
                <c:pt idx="1">
                  <c:v>4960</c:v>
                </c:pt>
                <c:pt idx="2">
                  <c:v>5114</c:v>
                </c:pt>
              </c:numCache>
            </c:numRef>
          </c:val>
          <c:extLst>
            <c:ext xmlns:c16="http://schemas.microsoft.com/office/drawing/2014/chart" uri="{C3380CC4-5D6E-409C-BE32-E72D297353CC}">
              <c16:uniqueId val="{00000002-82C5-4876-A7D1-91A9FF33436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控除財源である元利償還金に係る基準財政需要額算入額の減があったものの、行政改革推進債や緊急防災・減災事業債などの元利償還金が減少したことにより、分子については減となった。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組合等負担等見込額及び退職手当負担見込額の減により将来負担額が減少したものの、控除する充当可能財源等における充当可能基金や基準財政需要額算入見込額の減少により、分子においては増となった。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大分県別府市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臨時財政対策債償還のための積立により増額し、その他特定目的基金についてもふるさと納税の増加等により増額した。一方で、基金残高全体では、財源不足を補うために基金の取り崩しを行ったことで、財政調整基金が減少したことにより、全体として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主要基金（財政調整基金及び減債基金）においては、基金残高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億円を確保できるよう、歳入歳出両面から収支改善に取り組む。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べっぷ未来共創基金：べっぷ未来共創戦略における「まち・ひと・しごと創生」に関する施策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公共施設再編整備基金：公共施設の再編及び大規模な修繕、改築、改修その他整備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湯のまち別府ふるさと応援基金：別府市を応援する方からの寄附金を活用し、活力あるまちづくりに資する施策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べっぷ創生応援基金：別府市を応援する者からの寄付金を活用し、別府市まち・ひと・しごと創生推進に関する施策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観光みらい創造基金：観光振興や温泉保護を目的とした施策</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べっぷ未来共創基金は、主に競輪事業収入の一部を積み立てているが、将来的な「まち・ひと・しごと創生」に資する施策の実施のため、増加している。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湯のまち別府ふるさと応援基金は、ふるさと納税の寄附金増に伴い、積立額も増加している。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公共施設再編整備基金は、体育施設整備事業等に対して取り崩したため、減少している。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観光みらい創造基金は、入湯税超過課税の増収に伴い、積立額も増加している。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べっぷ創生応援基金は、図書館等一体的整備事業に対して取り崩したため、減少している。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公共施設の再編や総合戦略の推進に向けて、計画的に積立処分を行うことにより健全な財政運営に努める。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財源不足を補うために基金を取り崩したことによる減少。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今後も人口減少対策や社会保障費の増加など、財政負担は大きくなることが見込まれるが、減債基金残高と合わせて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億円以上を維持できるよう、新たな財源を模索するほか、事務改善を積み重ねることにより、限られた財源の効率的な活用に取り組む。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臨時財政対策債償還のための積立による増額。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財政調整基金と合わせて基金残高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112,115
106,748
125.34
64,154,513
62,784,526
706,513
27,693,729
38,967,351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定額減税の影響により、市民税が減収したものの、当該減税に対する減収補てんや固定資産税等の増収により、基準財政収入額は増加した。　</a:t>
          </a:r>
        </a:p>
        <a:p>
          <a:r>
            <a:rPr kumimoji="1" lang="ja-JP" altLang="en-US" sz="1250">
              <a:latin typeface="ＭＳ Ｐゴシック" panose="020B0600070205080204" pitchFamily="50" charset="-128"/>
              <a:ea typeface="ＭＳ Ｐゴシック" panose="020B0600070205080204" pitchFamily="50" charset="-128"/>
            </a:rPr>
            <a:t>　基準財政需要額は、保健衛生費や生活保護費等が減少したものの、高齢者保健福祉費や小学校費等が増加したことに伴い、増加した。</a:t>
          </a:r>
        </a:p>
        <a:p>
          <a:r>
            <a:rPr kumimoji="1" lang="ja-JP" altLang="en-US" sz="1250">
              <a:latin typeface="ＭＳ Ｐゴシック" panose="020B0600070205080204" pitchFamily="50" charset="-128"/>
              <a:ea typeface="ＭＳ Ｐゴシック" panose="020B0600070205080204" pitchFamily="50" charset="-128"/>
            </a:rPr>
            <a:t>　基準財政収入額、基準財政需要額ともに増加したが、基準財政需要額の伸び率が基準財政収入額の伸び率を上回ったことにより、財政力指数は単年度の比較では悪化したものの、</a:t>
          </a:r>
          <a:r>
            <a:rPr kumimoji="1" lang="en-US" altLang="ja-JP" sz="1250">
              <a:latin typeface="ＭＳ Ｐゴシック" panose="020B0600070205080204" pitchFamily="50" charset="-128"/>
              <a:ea typeface="ＭＳ Ｐゴシック" panose="020B0600070205080204" pitchFamily="50" charset="-128"/>
            </a:rPr>
            <a:t>3</a:t>
          </a:r>
          <a:r>
            <a:rPr kumimoji="1" lang="ja-JP" altLang="en-US" sz="1250">
              <a:latin typeface="ＭＳ Ｐゴシック" panose="020B0600070205080204" pitchFamily="50" charset="-128"/>
              <a:ea typeface="ＭＳ Ｐゴシック" panose="020B0600070205080204" pitchFamily="50" charset="-128"/>
            </a:rPr>
            <a:t>か年平均においては令和</a:t>
          </a:r>
          <a:r>
            <a:rPr kumimoji="1" lang="en-US" altLang="ja-JP" sz="1250">
              <a:latin typeface="ＭＳ Ｐゴシック" panose="020B0600070205080204" pitchFamily="50" charset="-128"/>
              <a:ea typeface="ＭＳ Ｐゴシック" panose="020B0600070205080204" pitchFamily="50" charset="-128"/>
            </a:rPr>
            <a:t>3</a:t>
          </a:r>
          <a:r>
            <a:rPr kumimoji="1" lang="ja-JP" altLang="en-US" sz="1250">
              <a:latin typeface="ＭＳ Ｐゴシック" panose="020B0600070205080204" pitchFamily="50" charset="-128"/>
              <a:ea typeface="ＭＳ Ｐゴシック" panose="020B0600070205080204" pitchFamily="50" charset="-128"/>
            </a:rPr>
            <a:t>年度と令和</a:t>
          </a:r>
          <a:r>
            <a:rPr kumimoji="1" lang="en-US" altLang="ja-JP" sz="1250">
              <a:latin typeface="ＭＳ Ｐゴシック" panose="020B0600070205080204" pitchFamily="50" charset="-128"/>
              <a:ea typeface="ＭＳ Ｐゴシック" panose="020B0600070205080204" pitchFamily="50" charset="-128"/>
            </a:rPr>
            <a:t>6</a:t>
          </a:r>
          <a:r>
            <a:rPr kumimoji="1" lang="ja-JP" altLang="en-US" sz="1250">
              <a:latin typeface="ＭＳ Ｐゴシック" panose="020B0600070205080204" pitchFamily="50" charset="-128"/>
              <a:ea typeface="ＭＳ Ｐゴシック" panose="020B0600070205080204" pitchFamily="50" charset="-128"/>
            </a:rPr>
            <a:t>年度の比較において改善したことに伴い、</a:t>
          </a:r>
          <a:r>
            <a:rPr kumimoji="1" lang="en-US" altLang="ja-JP" sz="1250">
              <a:latin typeface="ＭＳ Ｐゴシック" panose="020B0600070205080204" pitchFamily="50" charset="-128"/>
              <a:ea typeface="ＭＳ Ｐゴシック" panose="020B0600070205080204" pitchFamily="50" charset="-128"/>
            </a:rPr>
            <a:t>3</a:t>
          </a:r>
          <a:r>
            <a:rPr kumimoji="1" lang="ja-JP" altLang="en-US" sz="1250">
              <a:latin typeface="ＭＳ Ｐゴシック" panose="020B0600070205080204" pitchFamily="50" charset="-128"/>
              <a:ea typeface="ＭＳ Ｐゴシック" panose="020B0600070205080204" pitchFamily="50" charset="-128"/>
            </a:rPr>
            <a:t>か年平均は</a:t>
          </a:r>
          <a:r>
            <a:rPr kumimoji="1" lang="en-US" altLang="ja-JP" sz="1250">
              <a:latin typeface="ＭＳ Ｐゴシック" panose="020B0600070205080204" pitchFamily="50" charset="-128"/>
              <a:ea typeface="ＭＳ Ｐゴシック" panose="020B0600070205080204" pitchFamily="50" charset="-128"/>
            </a:rPr>
            <a:t>0.01</a:t>
          </a:r>
          <a:r>
            <a:rPr kumimoji="1" lang="ja-JP" altLang="en-US" sz="1250">
              <a:latin typeface="ＭＳ Ｐゴシック" panose="020B0600070205080204" pitchFamily="50" charset="-128"/>
              <a:ea typeface="ＭＳ Ｐゴシック" panose="020B0600070205080204" pitchFamily="50" charset="-128"/>
            </a:rPr>
            <a:t>ポイントの増となった。</a:t>
          </a:r>
        </a:p>
        <a:p>
          <a:r>
            <a:rPr kumimoji="1" lang="ja-JP" altLang="en-US" sz="1250">
              <a:latin typeface="ＭＳ Ｐゴシック" panose="020B0600070205080204" pitchFamily="50" charset="-128"/>
              <a:ea typeface="ＭＳ Ｐゴシック" panose="020B0600070205080204" pitchFamily="50" charset="-128"/>
            </a:rPr>
            <a:t>　全国平均を上回ってはいるが、今後もより一層の歳入確保に取り組む。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5710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9978</xdr:rowOff>
    </xdr:from>
    <xdr:to>
      <xdr:col>15</xdr:col>
      <xdr:colOff>82550</xdr:colOff>
      <xdr:row>44</xdr:row>
      <xdr:rowOff>27215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9978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119942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9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130628</xdr:rowOff>
    </xdr:from>
    <xdr:to>
      <xdr:col>11</xdr:col>
      <xdr:colOff>82550</xdr:colOff>
      <xdr:row>44</xdr:row>
      <xdr:rowOff>60778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45555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歳出において、経常経費充当一般財源等は、人件費、物件費などの増により、</a:t>
          </a:r>
          <a:r>
            <a:rPr kumimoji="1" lang="en-US" altLang="ja-JP" sz="1250">
              <a:latin typeface="ＭＳ Ｐゴシック" panose="020B0600070205080204" pitchFamily="50" charset="-128"/>
              <a:ea typeface="ＭＳ Ｐゴシック" panose="020B0600070205080204" pitchFamily="50" charset="-128"/>
            </a:rPr>
            <a:t>4.1</a:t>
          </a:r>
          <a:r>
            <a:rPr kumimoji="1" lang="ja-JP" altLang="en-US" sz="1250">
              <a:latin typeface="ＭＳ Ｐゴシック" panose="020B0600070205080204" pitchFamily="50" charset="-128"/>
              <a:ea typeface="ＭＳ Ｐゴシック" panose="020B0600070205080204" pitchFamily="50" charset="-128"/>
            </a:rPr>
            <a:t>ポイントの増となった。</a:t>
          </a:r>
        </a:p>
        <a:p>
          <a:r>
            <a:rPr kumimoji="1" lang="ja-JP" altLang="en-US" sz="1250">
              <a:latin typeface="ＭＳ Ｐゴシック" panose="020B0600070205080204" pitchFamily="50" charset="-128"/>
              <a:ea typeface="ＭＳ Ｐゴシック" panose="020B0600070205080204" pitchFamily="50" charset="-128"/>
            </a:rPr>
            <a:t>　歳入において、経常一般財源等は、地方特例交付金や地方交付税が増となり、</a:t>
          </a:r>
          <a:r>
            <a:rPr kumimoji="1" lang="en-US" altLang="ja-JP" sz="1250">
              <a:latin typeface="ＭＳ Ｐゴシック" panose="020B0600070205080204" pitchFamily="50" charset="-128"/>
              <a:ea typeface="ＭＳ Ｐゴシック" panose="020B0600070205080204" pitchFamily="50" charset="-128"/>
            </a:rPr>
            <a:t>3.8</a:t>
          </a:r>
          <a:r>
            <a:rPr kumimoji="1" lang="ja-JP" altLang="en-US" sz="1250">
              <a:latin typeface="ＭＳ Ｐゴシック" panose="020B0600070205080204" pitchFamily="50" charset="-128"/>
              <a:ea typeface="ＭＳ Ｐゴシック" panose="020B0600070205080204" pitchFamily="50" charset="-128"/>
            </a:rPr>
            <a:t>ポイントの増となった。</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経常一般財源より経常経費充当一般財源等の増加幅のほうが大きかったことに伴い、経常収支比率は前年度より</a:t>
          </a:r>
          <a:r>
            <a:rPr kumimoji="1" lang="en-US" altLang="ja-JP" sz="1250">
              <a:latin typeface="ＭＳ Ｐゴシック" panose="020B0600070205080204" pitchFamily="50" charset="-128"/>
              <a:ea typeface="ＭＳ Ｐゴシック" panose="020B0600070205080204" pitchFamily="50" charset="-128"/>
            </a:rPr>
            <a:t>0.3</a:t>
          </a:r>
          <a:r>
            <a:rPr kumimoji="1" lang="ja-JP" altLang="en-US" sz="1250">
              <a:latin typeface="ＭＳ Ｐゴシック" panose="020B0600070205080204" pitchFamily="50" charset="-128"/>
              <a:ea typeface="ＭＳ Ｐゴシック" panose="020B0600070205080204" pitchFamily="50" charset="-128"/>
            </a:rPr>
            <a:t>ポイント上昇し、</a:t>
          </a:r>
          <a:r>
            <a:rPr kumimoji="1" lang="en-US" altLang="ja-JP" sz="1250">
              <a:latin typeface="ＭＳ Ｐゴシック" panose="020B0600070205080204" pitchFamily="50" charset="-128"/>
              <a:ea typeface="ＭＳ Ｐゴシック" panose="020B0600070205080204" pitchFamily="50" charset="-128"/>
            </a:rPr>
            <a:t>97.4</a:t>
          </a:r>
          <a:r>
            <a:rPr kumimoji="1" lang="ja-JP" altLang="en-US" sz="1250">
              <a:latin typeface="ＭＳ Ｐゴシック" panose="020B0600070205080204" pitchFamily="50" charset="-128"/>
              <a:ea typeface="ＭＳ Ｐゴシック" panose="020B0600070205080204" pitchFamily="50" charset="-128"/>
            </a:rPr>
            <a:t>％となった。</a:t>
          </a:r>
        </a:p>
        <a:p>
          <a:r>
            <a:rPr kumimoji="1" lang="ja-JP" altLang="en-US" sz="1250">
              <a:latin typeface="ＭＳ Ｐゴシック" panose="020B0600070205080204" pitchFamily="50" charset="-128"/>
              <a:ea typeface="ＭＳ Ｐゴシック" panose="020B0600070205080204" pitchFamily="50" charset="-128"/>
            </a:rPr>
            <a:t>　引き続き、歳入歳出両面からの改善に努めることで、持続可能で安定的な行政経営を行う。</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15240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6391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82127</xdr:rowOff>
    </xdr:from>
    <xdr:to>
      <xdr:col>19</xdr:col>
      <xdr:colOff>133350</xdr:colOff>
      <xdr:row>63</xdr:row>
      <xdr:rowOff>162560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88347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22860</xdr:rowOff>
    </xdr:from>
    <xdr:to>
      <xdr:col>15</xdr:col>
      <xdr:colOff>82550</xdr:colOff>
      <xdr:row>63</xdr:row>
      <xdr:rowOff>82127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481310"/>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22860</xdr:rowOff>
    </xdr:from>
    <xdr:to>
      <xdr:col>11</xdr:col>
      <xdr:colOff>31750</xdr:colOff>
      <xdr:row>63</xdr:row>
      <xdr:rowOff>146473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481310"/>
          <a:ext cx="889000" cy="46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107967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31327</xdr:rowOff>
    </xdr:from>
    <xdr:to>
      <xdr:col>15</xdr:col>
      <xdr:colOff>133350</xdr:colOff>
      <xdr:row>63</xdr:row>
      <xdr:rowOff>132927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117704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143510</xdr:rowOff>
    </xdr:from>
    <xdr:to>
      <xdr:col>11</xdr:col>
      <xdr:colOff>82550</xdr:colOff>
      <xdr:row>61</xdr:row>
      <xdr:rowOff>73660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58437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95673</xdr:rowOff>
    </xdr:from>
    <xdr:to>
      <xdr:col>7</xdr:col>
      <xdr:colOff>31750</xdr:colOff>
      <xdr:row>64</xdr:row>
      <xdr:rowOff>25823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10600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[146,560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全国平均、県平均と比較すると、概ね良好な数値である。</a:t>
          </a:r>
        </a:p>
        <a:p>
          <a:r>
            <a:rPr kumimoji="1" lang="ja-JP" altLang="en-US" sz="1250">
              <a:latin typeface="ＭＳ Ｐゴシック" panose="020B0600070205080204" pitchFamily="50" charset="-128"/>
              <a:ea typeface="ＭＳ Ｐゴシック" panose="020B0600070205080204" pitchFamily="50" charset="-128"/>
            </a:rPr>
            <a:t>　人件費については、給与改定により職員給が大幅な増となった。</a:t>
          </a:r>
        </a:p>
        <a:p>
          <a:r>
            <a:rPr kumimoji="1" lang="ja-JP" altLang="en-US" sz="1250">
              <a:latin typeface="ＭＳ Ｐゴシック" panose="020B0600070205080204" pitchFamily="50" charset="-128"/>
              <a:ea typeface="ＭＳ Ｐゴシック" panose="020B0600070205080204" pitchFamily="50" charset="-128"/>
            </a:rPr>
            <a:t>　物件費については、新型コロナウイルスワクチン接種事業の終了したことによる減があったものの、コロナウイルスワクチンの定期接種化に伴う委託料の増加や小中学校における学習机の一斉更新事業等により</a:t>
          </a:r>
          <a:r>
            <a:rPr kumimoji="1" lang="en-US" altLang="ja-JP" sz="1250">
              <a:latin typeface="ＭＳ Ｐゴシック" panose="020B0600070205080204" pitchFamily="50" charset="-128"/>
              <a:ea typeface="ＭＳ Ｐゴシック" panose="020B0600070205080204" pitchFamily="50" charset="-128"/>
            </a:rPr>
            <a:t>5.3</a:t>
          </a:r>
          <a:r>
            <a:rPr kumimoji="1" lang="ja-JP" altLang="en-US" sz="1250">
              <a:latin typeface="ＭＳ Ｐゴシック" panose="020B0600070205080204" pitchFamily="50" charset="-128"/>
              <a:ea typeface="ＭＳ Ｐゴシック" panose="020B0600070205080204" pitchFamily="50" charset="-128"/>
            </a:rPr>
            <a:t>％の増となった。</a:t>
          </a:r>
        </a:p>
        <a:p>
          <a:r>
            <a:rPr kumimoji="1" lang="ja-JP" altLang="en-US" sz="1250">
              <a:latin typeface="ＭＳ Ｐゴシック" panose="020B0600070205080204" pitchFamily="50" charset="-128"/>
              <a:ea typeface="ＭＳ Ｐゴシック" panose="020B0600070205080204" pitchFamily="50" charset="-128"/>
            </a:rPr>
            <a:t>　公共施設の適正配置と管理運営の効率化により施設の統廃合や集約化、複合化等を進め、総量の削減に努めることで、人件費・物件費の抑制を図る。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36421</xdr:rowOff>
    </xdr:from>
    <xdr:to>
      <xdr:col>23</xdr:col>
      <xdr:colOff>133350</xdr:colOff>
      <xdr:row>84</xdr:row>
      <xdr:rowOff>157085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38221"/>
          <a:ext cx="838200" cy="12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36421</xdr:rowOff>
    </xdr:from>
    <xdr:to>
      <xdr:col>19</xdr:col>
      <xdr:colOff>133350</xdr:colOff>
      <xdr:row>85</xdr:row>
      <xdr:rowOff>18827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438221"/>
          <a:ext cx="889000" cy="15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162661</xdr:rowOff>
    </xdr:from>
    <xdr:to>
      <xdr:col>15</xdr:col>
      <xdr:colOff>82550</xdr:colOff>
      <xdr:row>85</xdr:row>
      <xdr:rowOff>18827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564461"/>
          <a:ext cx="889000" cy="2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11359</xdr:rowOff>
    </xdr:from>
    <xdr:to>
      <xdr:col>11</xdr:col>
      <xdr:colOff>31750</xdr:colOff>
      <xdr:row>84</xdr:row>
      <xdr:rowOff>162661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41709"/>
          <a:ext cx="889000" cy="32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30311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106285</xdr:rowOff>
    </xdr:from>
    <xdr:to>
      <xdr:col>23</xdr:col>
      <xdr:colOff>184150</xdr:colOff>
      <xdr:row>85</xdr:row>
      <xdr:rowOff>36435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0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78362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8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157071</xdr:rowOff>
    </xdr:from>
    <xdr:to>
      <xdr:col>19</xdr:col>
      <xdr:colOff>184150</xdr:colOff>
      <xdr:row>84</xdr:row>
      <xdr:rowOff>87221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8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71998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73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139477</xdr:rowOff>
    </xdr:from>
    <xdr:to>
      <xdr:col>15</xdr:col>
      <xdr:colOff>133350</xdr:colOff>
      <xdr:row>85</xdr:row>
      <xdr:rowOff>69627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54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54404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62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111861</xdr:rowOff>
    </xdr:from>
    <xdr:to>
      <xdr:col>11</xdr:col>
      <xdr:colOff>82550</xdr:colOff>
      <xdr:row>85</xdr:row>
      <xdr:rowOff>42011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1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26788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60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132009</xdr:rowOff>
    </xdr:from>
    <xdr:to>
      <xdr:col>7</xdr:col>
      <xdr:colOff>31750</xdr:colOff>
      <xdr:row>83</xdr:row>
      <xdr:rowOff>62159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9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46936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7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給与制度の総合的見直し、給与構造の見直しを実施し、激変緩和の経過措置も終了した。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年度のラスパイレス指数は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を下回っているが、今後も引き続き、給与全般の適正化に努めることで、水準を見直していく。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81491</xdr:rowOff>
    </xdr:from>
    <xdr:to>
      <xdr:col>81</xdr:col>
      <xdr:colOff>44450</xdr:colOff>
      <xdr:row>87</xdr:row>
      <xdr:rowOff>10584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826191"/>
          <a:ext cx="8382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50800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9267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111125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9669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30691</xdr:rowOff>
    </xdr:from>
    <xdr:to>
      <xdr:col>68</xdr:col>
      <xdr:colOff>152400</xdr:colOff>
      <xdr:row>87</xdr:row>
      <xdr:rowOff>111125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94684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2768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4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60325</xdr:rowOff>
    </xdr:from>
    <xdr:to>
      <xdr:col>68</xdr:col>
      <xdr:colOff>203200</xdr:colOff>
      <xdr:row>87</xdr:row>
      <xdr:rowOff>161925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146702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平成１７年度に策定した第１次別府市定員適正化計画の目標数値以上の職員数を削減し、行財政改革に取り組んだ。</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さらに、平成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日を起点とした第２次定員適正化計画を策定し、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年間でさらなる職員数を削減すべく適正な定員管理に努め、計画最終時点の令和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日までに一定の削減を達成した。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今後も、新たな定員管理の指標を検討しつつ、適正な定員管理を行っていく。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133879</xdr:rowOff>
    </xdr:from>
    <xdr:to>
      <xdr:col>81</xdr:col>
      <xdr:colOff>44450</xdr:colOff>
      <xdr:row>64</xdr:row>
      <xdr:rowOff>158009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106679"/>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133879</xdr:rowOff>
    </xdr:from>
    <xdr:to>
      <xdr:col>77</xdr:col>
      <xdr:colOff>44450</xdr:colOff>
      <xdr:row>64</xdr:row>
      <xdr:rowOff>137901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110667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103717</xdr:rowOff>
    </xdr:from>
    <xdr:to>
      <xdr:col>72</xdr:col>
      <xdr:colOff>203200</xdr:colOff>
      <xdr:row>64</xdr:row>
      <xdr:rowOff>137901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076517"/>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83608</xdr:rowOff>
    </xdr:from>
    <xdr:to>
      <xdr:col>68</xdr:col>
      <xdr:colOff>152400</xdr:colOff>
      <xdr:row>64</xdr:row>
      <xdr:rowOff>103717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05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107209</xdr:rowOff>
    </xdr:from>
    <xdr:to>
      <xdr:col>81</xdr:col>
      <xdr:colOff>95250</xdr:colOff>
      <xdr:row>65</xdr:row>
      <xdr:rowOff>37359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0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79286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0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83079</xdr:rowOff>
    </xdr:from>
    <xdr:to>
      <xdr:col>77</xdr:col>
      <xdr:colOff>95250</xdr:colOff>
      <xdr:row>65</xdr:row>
      <xdr:rowOff>13229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0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169456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142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87101</xdr:rowOff>
    </xdr:from>
    <xdr:to>
      <xdr:col>73</xdr:col>
      <xdr:colOff>44450</xdr:colOff>
      <xdr:row>65</xdr:row>
      <xdr:rowOff>17251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0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2028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146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52917</xdr:rowOff>
    </xdr:from>
    <xdr:to>
      <xdr:col>68</xdr:col>
      <xdr:colOff>203200</xdr:colOff>
      <xdr:row>64</xdr:row>
      <xdr:rowOff>154517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139294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32808</xdr:rowOff>
    </xdr:from>
    <xdr:to>
      <xdr:col>64</xdr:col>
      <xdr:colOff>152400</xdr:colOff>
      <xdr:row>64</xdr:row>
      <xdr:rowOff>134408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119185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0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分子については減となった。これは、控除財源である元利償還金に係る基準財政需要額算入額の減があったものの、行政改革推進債や緊急防災・減災事業債などの元利償還金が減少したためである。</a:t>
          </a:r>
        </a:p>
        <a:p>
          <a:r>
            <a:rPr kumimoji="1" lang="ja-JP" altLang="en-US" sz="1150">
              <a:latin typeface="ＭＳ Ｐゴシック" panose="020B0600070205080204" pitchFamily="50" charset="-128"/>
              <a:ea typeface="ＭＳ Ｐゴシック" panose="020B0600070205080204" pitchFamily="50" charset="-128"/>
            </a:rPr>
            <a:t>　一方で分母については増となった。普通交付税や地方特例交付金の増に伴う標準財政規模が増加したためである。</a:t>
          </a:r>
        </a:p>
        <a:p>
          <a:r>
            <a:rPr kumimoji="1" lang="ja-JP" altLang="en-US" sz="1150">
              <a:latin typeface="ＭＳ Ｐゴシック" panose="020B0600070205080204" pitchFamily="50" charset="-128"/>
              <a:ea typeface="ＭＳ Ｐゴシック" panose="020B0600070205080204" pitchFamily="50" charset="-128"/>
            </a:rPr>
            <a:t>　前年度との単年度の比較に加え、令和</a:t>
          </a:r>
          <a:r>
            <a:rPr kumimoji="1" lang="en-US" altLang="ja-JP" sz="1150">
              <a:latin typeface="ＭＳ Ｐゴシック" panose="020B0600070205080204" pitchFamily="50" charset="-128"/>
              <a:ea typeface="ＭＳ Ｐゴシック" panose="020B0600070205080204" pitchFamily="50" charset="-128"/>
            </a:rPr>
            <a:t>3</a:t>
          </a:r>
          <a:r>
            <a:rPr kumimoji="1" lang="ja-JP" altLang="en-US" sz="1150">
              <a:latin typeface="ＭＳ Ｐゴシック" panose="020B0600070205080204" pitchFamily="50" charset="-128"/>
              <a:ea typeface="ＭＳ Ｐゴシック" panose="020B0600070205080204" pitchFamily="50" charset="-128"/>
            </a:rPr>
            <a:t>年度と令和</a:t>
          </a:r>
          <a:r>
            <a:rPr kumimoji="1" lang="en-US" altLang="ja-JP" sz="1150">
              <a:latin typeface="ＭＳ Ｐゴシック" panose="020B0600070205080204" pitchFamily="50" charset="-128"/>
              <a:ea typeface="ＭＳ Ｐゴシック" panose="020B0600070205080204" pitchFamily="50" charset="-128"/>
            </a:rPr>
            <a:t>6</a:t>
          </a:r>
          <a:r>
            <a:rPr kumimoji="1" lang="ja-JP" altLang="en-US" sz="1150">
              <a:latin typeface="ＭＳ Ｐゴシック" panose="020B0600070205080204" pitchFamily="50" charset="-128"/>
              <a:ea typeface="ＭＳ Ｐゴシック" panose="020B0600070205080204" pitchFamily="50" charset="-128"/>
            </a:rPr>
            <a:t>年度の比較においても改善したことに伴い、</a:t>
          </a:r>
          <a:r>
            <a:rPr kumimoji="1" lang="en-US" altLang="ja-JP" sz="1150">
              <a:latin typeface="ＭＳ Ｐゴシック" panose="020B0600070205080204" pitchFamily="50" charset="-128"/>
              <a:ea typeface="ＭＳ Ｐゴシック" panose="020B0600070205080204" pitchFamily="50" charset="-128"/>
            </a:rPr>
            <a:t>3</a:t>
          </a:r>
          <a:r>
            <a:rPr kumimoji="1" lang="ja-JP" altLang="en-US" sz="1150">
              <a:latin typeface="ＭＳ Ｐゴシック" panose="020B0600070205080204" pitchFamily="50" charset="-128"/>
              <a:ea typeface="ＭＳ Ｐゴシック" panose="020B0600070205080204" pitchFamily="50" charset="-128"/>
            </a:rPr>
            <a:t>か年平均で</a:t>
          </a:r>
          <a:r>
            <a:rPr kumimoji="1" lang="en-US" altLang="ja-JP" sz="1150">
              <a:latin typeface="ＭＳ Ｐゴシック" panose="020B0600070205080204" pitchFamily="50" charset="-128"/>
              <a:ea typeface="ＭＳ Ｐゴシック" panose="020B0600070205080204" pitchFamily="50" charset="-128"/>
            </a:rPr>
            <a:t>0.1</a:t>
          </a:r>
          <a:r>
            <a:rPr kumimoji="1" lang="ja-JP" altLang="en-US" sz="1150">
              <a:latin typeface="ＭＳ Ｐゴシック" panose="020B0600070205080204" pitchFamily="50" charset="-128"/>
              <a:ea typeface="ＭＳ Ｐゴシック" panose="020B0600070205080204" pitchFamily="50" charset="-128"/>
            </a:rPr>
            <a:t>ポイント改善した。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良好な数値となっているものの、将来負担を見据えた効率的かつ効果的な事業執行及び事業選択により、健全な財政運営に努める。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69548</xdr:rowOff>
    </xdr:from>
    <xdr:to>
      <xdr:col>81</xdr:col>
      <xdr:colOff>44450</xdr:colOff>
      <xdr:row>40</xdr:row>
      <xdr:rowOff>81038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275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12095</xdr:rowOff>
    </xdr:from>
    <xdr:to>
      <xdr:col>77</xdr:col>
      <xdr:colOff>44450</xdr:colOff>
      <xdr:row>40</xdr:row>
      <xdr:rowOff>81038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7009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114602</xdr:rowOff>
    </xdr:from>
    <xdr:to>
      <xdr:col>72</xdr:col>
      <xdr:colOff>203200</xdr:colOff>
      <xdr:row>40</xdr:row>
      <xdr:rowOff>12095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8011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103112</xdr:rowOff>
    </xdr:from>
    <xdr:to>
      <xdr:col>68</xdr:col>
      <xdr:colOff>152400</xdr:colOff>
      <xdr:row>39</xdr:row>
      <xdr:rowOff>114602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7896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18748</xdr:rowOff>
    </xdr:from>
    <xdr:to>
      <xdr:col>81</xdr:col>
      <xdr:colOff>95250</xdr:colOff>
      <xdr:row>40</xdr:row>
      <xdr:rowOff>120348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35275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2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30238</xdr:rowOff>
    </xdr:from>
    <xdr:to>
      <xdr:col>77</xdr:col>
      <xdr:colOff>95250</xdr:colOff>
      <xdr:row>40</xdr:row>
      <xdr:rowOff>131838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142015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57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132745</xdr:rowOff>
    </xdr:from>
    <xdr:to>
      <xdr:col>73</xdr:col>
      <xdr:colOff>44450</xdr:colOff>
      <xdr:row>40</xdr:row>
      <xdr:rowOff>62895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73072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63802</xdr:rowOff>
    </xdr:from>
    <xdr:to>
      <xdr:col>68</xdr:col>
      <xdr:colOff>203200</xdr:colOff>
      <xdr:row>39</xdr:row>
      <xdr:rowOff>165402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4129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52312</xdr:rowOff>
    </xdr:from>
    <xdr:to>
      <xdr:col>64</xdr:col>
      <xdr:colOff>152400</xdr:colOff>
      <xdr:row>39</xdr:row>
      <xdr:rowOff>153912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164089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分子において、組合等負担等見込額及び退職手当負担見込額の減により、将来負担額が減少したものの、控除する充当可能財源等における充当可能基金や基準財政需要額算入見込額が大幅に減少したことから増となった。</a:t>
          </a:r>
        </a:p>
        <a:p>
          <a:r>
            <a:rPr kumimoji="1" lang="ja-JP" altLang="en-US" sz="1250">
              <a:latin typeface="ＭＳ Ｐゴシック" panose="020B0600070205080204" pitchFamily="50" charset="-128"/>
              <a:ea typeface="ＭＳ Ｐゴシック" panose="020B0600070205080204" pitchFamily="50" charset="-128"/>
            </a:rPr>
            <a:t>　分母においては、標準財政規模の増加や元利償還金・準元利償還金に係る基準財政需要額算入額の減により増となったが、分子において充当可能財源等が将来負担額を上回ったことにより、将来負担比率はなかった。</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今後も地方債発行を伴う事業の実施にあたっては、世代間負担の公平と公債費負担の中長期的な平準化などの観点から負担を軽減するよう努める。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112,115
106,748
125.34
64,154,513
62,784,526
706,513
27,693,729
38,967,351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人件費については、給与改定に伴う職員給の大幅な増により、前年度と比較して増加した。</a:t>
          </a:r>
        </a:p>
        <a:p>
          <a:r>
            <a:rPr kumimoji="1" lang="ja-JP" altLang="en-US" sz="1300">
              <a:latin typeface="ＭＳ Ｐゴシック" panose="020B0600070205080204" pitchFamily="50" charset="-128"/>
              <a:ea typeface="ＭＳ Ｐゴシック" panose="020B0600070205080204" pitchFamily="50" charset="-128"/>
            </a:rPr>
            <a:t>　依然として職員数や給与水準が類似団体と比較して高いことから、今後も新たな定員管理の指標を検討しつつ、適正な定員管理を行っていく。</a:t>
          </a:r>
        </a:p>
        <a:p>
          <a:r>
            <a:rPr kumimoji="1" lang="ja-JP" altLang="en-US" sz="1300">
              <a:latin typeface="ＭＳ Ｐゴシック" panose="020B0600070205080204" pitchFamily="50" charset="-128"/>
              <a:ea typeface="ＭＳ Ｐゴシック" panose="020B0600070205080204" pitchFamily="50" charset="-128"/>
            </a:rPr>
            <a:t>　また、事務事業の見直し、行政需要にあった職員の適正配置などに努め、人件費の削減に努める。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735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735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73660</xdr:rowOff>
    </xdr:from>
    <xdr:to>
      <xdr:col>15</xdr:col>
      <xdr:colOff>98425</xdr:colOff>
      <xdr:row>38</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887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73660</xdr:rowOff>
    </xdr:from>
    <xdr:to>
      <xdr:col>11</xdr:col>
      <xdr:colOff>9525</xdr:colOff>
      <xdr:row>39</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887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91440</xdr:rowOff>
    </xdr:from>
    <xdr:to>
      <xdr:col>24</xdr:col>
      <xdr:colOff>76200</xdr:colOff>
      <xdr:row>39</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63517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106680</xdr:rowOff>
    </xdr:from>
    <xdr:to>
      <xdr:col>15</xdr:col>
      <xdr:colOff>149225</xdr:colOff>
      <xdr:row>39</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21607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22860</xdr:rowOff>
    </xdr:from>
    <xdr:to>
      <xdr:col>11</xdr:col>
      <xdr:colOff>60325</xdr:colOff>
      <xdr:row>38</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109237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80010</xdr:rowOff>
    </xdr:from>
    <xdr:to>
      <xdr:col>6</xdr:col>
      <xdr:colOff>171450</xdr:colOff>
      <xdr:row>40</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類似団体、全国平均、県平均と比較し良好な数値となっているが、新型コロナウイルスワクチンの定期接種化に伴う委託料の増加や小中学校における学習机の一斉更新事業の実施に伴い、増加している。</a:t>
          </a:r>
        </a:p>
        <a:p>
          <a:r>
            <a:rPr kumimoji="1" lang="ja-JP" altLang="en-US" sz="1300">
              <a:latin typeface="ＭＳ Ｐゴシック" panose="020B0600070205080204" pitchFamily="50" charset="-128"/>
              <a:ea typeface="ＭＳ Ｐゴシック" panose="020B0600070205080204" pitchFamily="50" charset="-128"/>
            </a:rPr>
            <a:t>　今後は別府市公共施設再編計画により、市民ニーズを把握しつつ、施設の統廃合や複合化を行うことにより、物件費の抑制を図る。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83566</xdr:rowOff>
    </xdr:from>
    <xdr:to>
      <xdr:col>82</xdr:col>
      <xdr:colOff>107950</xdr:colOff>
      <xdr:row>16</xdr:row>
      <xdr:rowOff>12700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5531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10414</xdr:rowOff>
    </xdr:from>
    <xdr:to>
      <xdr:col>78</xdr:col>
      <xdr:colOff>69850</xdr:colOff>
      <xdr:row>15</xdr:row>
      <xdr:rowOff>83566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821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108712</xdr:rowOff>
    </xdr:from>
    <xdr:to>
      <xdr:col>73</xdr:col>
      <xdr:colOff>180975</xdr:colOff>
      <xdr:row>15</xdr:row>
      <xdr:rowOff>10414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090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108712</xdr:rowOff>
    </xdr:from>
    <xdr:to>
      <xdr:col>69</xdr:col>
      <xdr:colOff>92075</xdr:colOff>
      <xdr:row>14</xdr:row>
      <xdr:rowOff>136144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090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32766</xdr:rowOff>
    </xdr:from>
    <xdr:to>
      <xdr:col>78</xdr:col>
      <xdr:colOff>120650</xdr:colOff>
      <xdr:row>15</xdr:row>
      <xdr:rowOff>134366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144543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7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131064</xdr:rowOff>
    </xdr:from>
    <xdr:to>
      <xdr:col>74</xdr:col>
      <xdr:colOff>31750</xdr:colOff>
      <xdr:row>15</xdr:row>
      <xdr:rowOff>61214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71391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57912</xdr:rowOff>
    </xdr:from>
    <xdr:to>
      <xdr:col>69</xdr:col>
      <xdr:colOff>142875</xdr:colOff>
      <xdr:row>14</xdr:row>
      <xdr:rowOff>159512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85344</xdr:rowOff>
    </xdr:from>
    <xdr:to>
      <xdr:col>65</xdr:col>
      <xdr:colOff>53975</xdr:colOff>
      <xdr:row>15</xdr:row>
      <xdr:rowOff>15494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25671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5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扶助費については、保育園運営費負担金や自立支援給付費が増加したものの、子育て応援支援金や住民税非課税世帯等臨時特別給付金の減により、前年度から減少した。</a:t>
          </a:r>
        </a:p>
        <a:p>
          <a:r>
            <a:rPr kumimoji="1" lang="ja-JP" altLang="en-US" sz="1300">
              <a:latin typeface="ＭＳ Ｐゴシック" panose="020B0600070205080204" pitchFamily="50" charset="-128"/>
              <a:ea typeface="ＭＳ Ｐゴシック" panose="020B0600070205080204" pitchFamily="50" charset="-128"/>
            </a:rPr>
            <a:t>　類似団体や県内平均と比較し、生活保護受給率や自立支援給付費等が依然として高い状態にあるため、今後も、稼動年齢層を中心とした就労促進やレセプト点検などによる生活保護の適正化に努めたい。</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62230</xdr:rowOff>
    </xdr:from>
    <xdr:to>
      <xdr:col>24</xdr:col>
      <xdr:colOff>25400</xdr:colOff>
      <xdr:row>59</xdr:row>
      <xdr:rowOff>123190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101777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39370</xdr:rowOff>
    </xdr:from>
    <xdr:to>
      <xdr:col>19</xdr:col>
      <xdr:colOff>187325</xdr:colOff>
      <xdr:row>59</xdr:row>
      <xdr:rowOff>123190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1549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157480</xdr:rowOff>
    </xdr:from>
    <xdr:to>
      <xdr:col>15</xdr:col>
      <xdr:colOff>98425</xdr:colOff>
      <xdr:row>59</xdr:row>
      <xdr:rowOff>39370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101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157480</xdr:rowOff>
    </xdr:from>
    <xdr:to>
      <xdr:col>11</xdr:col>
      <xdr:colOff>9525</xdr:colOff>
      <xdr:row>59</xdr:row>
      <xdr:rowOff>54610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101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xdr:rowOff>
    </xdr:from>
    <xdr:to>
      <xdr:col>24</xdr:col>
      <xdr:colOff>76200</xdr:colOff>
      <xdr:row>59</xdr:row>
      <xdr:rowOff>113030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154957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72390</xdr:rowOff>
    </xdr:from>
    <xdr:to>
      <xdr:col>20</xdr:col>
      <xdr:colOff>38100</xdr:colOff>
      <xdr:row>60</xdr:row>
      <xdr:rowOff>2540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158767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27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160020</xdr:rowOff>
    </xdr:from>
    <xdr:to>
      <xdr:col>15</xdr:col>
      <xdr:colOff>149225</xdr:colOff>
      <xdr:row>59</xdr:row>
      <xdr:rowOff>90170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74947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106680</xdr:rowOff>
    </xdr:from>
    <xdr:to>
      <xdr:col>11</xdr:col>
      <xdr:colOff>60325</xdr:colOff>
      <xdr:row>59</xdr:row>
      <xdr:rowOff>36830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21607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3810</xdr:rowOff>
    </xdr:from>
    <xdr:to>
      <xdr:col>6</xdr:col>
      <xdr:colOff>171450</xdr:colOff>
      <xdr:row>59</xdr:row>
      <xdr:rowOff>105410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90187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20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類似団体を上回っているのは、繰出金に係る比率が高いためである。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年度において、国民健康保険事業特別会計への繰出金は減少したが、後期高齢者医療特別会計、介護保険事業特別会計への繰出金については増加している。</a:t>
          </a:r>
        </a:p>
        <a:p>
          <a:r>
            <a:rPr kumimoji="1" lang="ja-JP" altLang="en-US" sz="1300">
              <a:latin typeface="ＭＳ Ｐゴシック" panose="020B0600070205080204" pitchFamily="50" charset="-128"/>
              <a:ea typeface="ＭＳ Ｐゴシック" panose="020B0600070205080204" pitchFamily="50" charset="-128"/>
            </a:rPr>
            <a:t>　法定繰出のため急速な改善は困難であるが、関係機関と協力して給付等の適正化に取り組みたい。</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86178</xdr:rowOff>
    </xdr:from>
    <xdr:to>
      <xdr:col>82</xdr:col>
      <xdr:colOff>107950</xdr:colOff>
      <xdr:row>59</xdr:row>
      <xdr:rowOff>140607</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2017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86178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473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105228</xdr:rowOff>
    </xdr:from>
    <xdr:to>
      <xdr:col>73</xdr:col>
      <xdr:colOff>180975</xdr:colOff>
      <xdr:row>59</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493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105228</xdr:rowOff>
    </xdr:from>
    <xdr:to>
      <xdr:col>69</xdr:col>
      <xdr:colOff>92075</xdr:colOff>
      <xdr:row>59</xdr:row>
      <xdr:rowOff>129722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493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89807</xdr:rowOff>
    </xdr:from>
    <xdr:to>
      <xdr:col>82</xdr:col>
      <xdr:colOff>158750</xdr:colOff>
      <xdr:row>60</xdr:row>
      <xdr:rowOff>19957</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61884</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7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35378</xdr:rowOff>
    </xdr:from>
    <xdr:to>
      <xdr:col>78</xdr:col>
      <xdr:colOff>120650</xdr:colOff>
      <xdr:row>59</xdr:row>
      <xdr:rowOff>136978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121755</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54428</xdr:rowOff>
    </xdr:from>
    <xdr:to>
      <xdr:col>69</xdr:col>
      <xdr:colOff>142875</xdr:colOff>
      <xdr:row>58</xdr:row>
      <xdr:rowOff>156028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140805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78922</xdr:rowOff>
    </xdr:from>
    <xdr:to>
      <xdr:col>65</xdr:col>
      <xdr:colOff>53975</xdr:colOff>
      <xdr:row>60</xdr:row>
      <xdr:rowOff>9072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類似団体、全国平均、県平均と比較し良好な数値となっており、令和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年度については、物価高騰対策として実施したプレミアム商品券発行事業や省エネルギー家電等購入促進事業が終了したことに伴い、減少した。</a:t>
          </a:r>
        </a:p>
        <a:p>
          <a:r>
            <a:rPr kumimoji="1" lang="ja-JP" altLang="en-US" sz="1300">
              <a:latin typeface="ＭＳ Ｐゴシック" panose="020B0600070205080204" pitchFamily="50" charset="-128"/>
              <a:ea typeface="ＭＳ Ｐゴシック" panose="020B0600070205080204" pitchFamily="50" charset="-128"/>
            </a:rPr>
            <a:t>　今後も補助金の見直し等により、歳出削減に努める。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8128</xdr:rowOff>
    </xdr:from>
    <xdr:to>
      <xdr:col>82</xdr:col>
      <xdr:colOff>107950</xdr:colOff>
      <xdr:row>34</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8374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170434</xdr:rowOff>
    </xdr:from>
    <xdr:to>
      <xdr:col>78</xdr:col>
      <xdr:colOff>69850</xdr:colOff>
      <xdr:row>34</xdr:row>
      <xdr:rowOff>35560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8282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124714</xdr:rowOff>
    </xdr:from>
    <xdr:to>
      <xdr:col>73</xdr:col>
      <xdr:colOff>180975</xdr:colOff>
      <xdr:row>33</xdr:row>
      <xdr:rowOff>170434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7825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124714</xdr:rowOff>
    </xdr:from>
    <xdr:to>
      <xdr:col>69</xdr:col>
      <xdr:colOff>92075</xdr:colOff>
      <xdr:row>33</xdr:row>
      <xdr:rowOff>152146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7825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128778</xdr:rowOff>
    </xdr:from>
    <xdr:to>
      <xdr:col>82</xdr:col>
      <xdr:colOff>158750</xdr:colOff>
      <xdr:row>34</xdr:row>
      <xdr:rowOff>58928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145305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3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156210</xdr:rowOff>
    </xdr:from>
    <xdr:to>
      <xdr:col>78</xdr:col>
      <xdr:colOff>120650</xdr:colOff>
      <xdr:row>34</xdr:row>
      <xdr:rowOff>86360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96537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119634</xdr:rowOff>
    </xdr:from>
    <xdr:to>
      <xdr:col>74</xdr:col>
      <xdr:colOff>31750</xdr:colOff>
      <xdr:row>34</xdr:row>
      <xdr:rowOff>49784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59961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73914</xdr:rowOff>
    </xdr:from>
    <xdr:to>
      <xdr:col>69</xdr:col>
      <xdr:colOff>142875</xdr:colOff>
      <xdr:row>34</xdr:row>
      <xdr:rowOff>4064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14241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101346</xdr:rowOff>
    </xdr:from>
    <xdr:to>
      <xdr:col>65</xdr:col>
      <xdr:colOff>53975</xdr:colOff>
      <xdr:row>34</xdr:row>
      <xdr:rowOff>31496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41673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類似団体、全国平均、県平均と比較すると、良好な数値となっており、令和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年度については、臨時財政対策債などの償還額が減少したこと等に伴い、前年度より減少した。</a:t>
          </a:r>
        </a:p>
        <a:p>
          <a:r>
            <a:rPr kumimoji="1" lang="ja-JP" altLang="en-US" sz="1300">
              <a:latin typeface="ＭＳ Ｐゴシック" panose="020B0600070205080204" pitchFamily="50" charset="-128"/>
              <a:ea typeface="ＭＳ Ｐゴシック" panose="020B0600070205080204" pitchFamily="50" charset="-128"/>
            </a:rPr>
            <a:t>　世代間負担の公平と公債費負担の中長期的な平準化などの観点から、将来の負担を軽減するよう財政の健全化を推進する。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131572</xdr:rowOff>
    </xdr:from>
    <xdr:to>
      <xdr:col>24</xdr:col>
      <xdr:colOff>25400</xdr:colOff>
      <xdr:row>77</xdr:row>
      <xdr:rowOff>78994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6177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78994</xdr:rowOff>
    </xdr:from>
    <xdr:to>
      <xdr:col>19</xdr:col>
      <xdr:colOff>187325</xdr:colOff>
      <xdr:row>77</xdr:row>
      <xdr:rowOff>124713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8064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33274</xdr:rowOff>
    </xdr:from>
    <xdr:to>
      <xdr:col>15</xdr:col>
      <xdr:colOff>98425</xdr:colOff>
      <xdr:row>77</xdr:row>
      <xdr:rowOff>124713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34924"/>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77</xdr:row>
      <xdr:rowOff>33274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1892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97299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28194</xdr:rowOff>
    </xdr:from>
    <xdr:to>
      <xdr:col>20</xdr:col>
      <xdr:colOff>38100</xdr:colOff>
      <xdr:row>77</xdr:row>
      <xdr:rowOff>129794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139971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73913</xdr:rowOff>
    </xdr:from>
    <xdr:to>
      <xdr:col>15</xdr:col>
      <xdr:colOff>149225</xdr:colOff>
      <xdr:row>78</xdr:row>
      <xdr:rowOff>4063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153924</xdr:rowOff>
    </xdr:from>
    <xdr:to>
      <xdr:col>11</xdr:col>
      <xdr:colOff>60325</xdr:colOff>
      <xdr:row>77</xdr:row>
      <xdr:rowOff>84074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48531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当市は第三次産業が</a:t>
          </a:r>
          <a:r>
            <a:rPr kumimoji="1" lang="en-US" altLang="ja-JP" sz="1150">
              <a:latin typeface="ＭＳ Ｐゴシック" panose="020B0600070205080204" pitchFamily="50" charset="-128"/>
              <a:ea typeface="ＭＳ Ｐゴシック" panose="020B0600070205080204" pitchFamily="50" charset="-128"/>
            </a:rPr>
            <a:t>8</a:t>
          </a:r>
          <a:r>
            <a:rPr kumimoji="1" lang="ja-JP" altLang="en-US" sz="1150">
              <a:latin typeface="ＭＳ Ｐゴシック" panose="020B0600070205080204" pitchFamily="50" charset="-128"/>
              <a:ea typeface="ＭＳ Ｐゴシック" panose="020B0600070205080204" pitchFamily="50" charset="-128"/>
            </a:rPr>
            <a:t>割以上を占める観光都市であり、景気の変動の影響を受けやすく、高い生活保護受給率や障がい者施策の給付費が扶助費を押し上げている。</a:t>
          </a:r>
        </a:p>
        <a:p>
          <a:r>
            <a:rPr kumimoji="1" lang="ja-JP" altLang="en-US" sz="1150">
              <a:latin typeface="ＭＳ Ｐゴシック" panose="020B0600070205080204" pitchFamily="50" charset="-128"/>
              <a:ea typeface="ＭＳ Ｐゴシック" panose="020B0600070205080204" pitchFamily="50" charset="-128"/>
            </a:rPr>
            <a:t>　人件費についても依然として類似団体平均を上回っている。</a:t>
          </a:r>
        </a:p>
        <a:p>
          <a:r>
            <a:rPr kumimoji="1" lang="ja-JP" altLang="en-US" sz="1150">
              <a:latin typeface="ＭＳ Ｐゴシック" panose="020B0600070205080204" pitchFamily="50" charset="-128"/>
              <a:ea typeface="ＭＳ Ｐゴシック" panose="020B0600070205080204" pitchFamily="50" charset="-128"/>
            </a:rPr>
            <a:t>　人件費と扶助費で経常収支比率の約半分を占めていることが財政硬直化の要因となっている。</a:t>
          </a:r>
        </a:p>
        <a:p>
          <a:r>
            <a:rPr kumimoji="1" lang="ja-JP" altLang="en-US" sz="1150">
              <a:latin typeface="ＭＳ Ｐゴシック" panose="020B0600070205080204" pitchFamily="50" charset="-128"/>
              <a:ea typeface="ＭＳ Ｐゴシック" panose="020B0600070205080204" pitchFamily="50" charset="-128"/>
            </a:rPr>
            <a:t>　今後は税の徴収率の向上、新たな取組による財源の確保、事務事業の見直しによる歳出経費の削減などにより、財政の健全化に努める。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69850</xdr:rowOff>
    </xdr:from>
    <xdr:to>
      <xdr:col>82</xdr:col>
      <xdr:colOff>107950</xdr:colOff>
      <xdr:row>80</xdr:row>
      <xdr:rowOff>20320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6144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79</xdr:row>
      <xdr:rowOff>69850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500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165100</xdr:rowOff>
    </xdr:from>
    <xdr:to>
      <xdr:col>73</xdr:col>
      <xdr:colOff>180975</xdr:colOff>
      <xdr:row>78</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195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165100</xdr:rowOff>
    </xdr:from>
    <xdr:to>
      <xdr:col>69</xdr:col>
      <xdr:colOff>92075</xdr:colOff>
      <xdr:row>79</xdr:row>
      <xdr:rowOff>130811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195300"/>
          <a:ext cx="889000" cy="4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140970</xdr:rowOff>
    </xdr:from>
    <xdr:to>
      <xdr:col>82</xdr:col>
      <xdr:colOff>158750</xdr:colOff>
      <xdr:row>80</xdr:row>
      <xdr:rowOff>71120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113047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19050</xdr:rowOff>
    </xdr:from>
    <xdr:to>
      <xdr:col>78</xdr:col>
      <xdr:colOff>120650</xdr:colOff>
      <xdr:row>79</xdr:row>
      <xdr:rowOff>120650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105427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76200</xdr:rowOff>
    </xdr:from>
    <xdr:to>
      <xdr:col>74</xdr:col>
      <xdr:colOff>31750</xdr:colOff>
      <xdr:row>79</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162577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114300</xdr:rowOff>
    </xdr:from>
    <xdr:to>
      <xdr:col>69</xdr:col>
      <xdr:colOff>142875</xdr:colOff>
      <xdr:row>77</xdr:row>
      <xdr:rowOff>44450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29227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80011</xdr:rowOff>
    </xdr:from>
    <xdr:to>
      <xdr:col>65</xdr:col>
      <xdr:colOff>53975</xdr:colOff>
      <xdr:row>80</xdr:row>
      <xdr:rowOff>10161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166388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156032</xdr:rowOff>
    </xdr:from>
    <xdr:to>
      <xdr:col>29</xdr:col>
      <xdr:colOff>127000</xdr:colOff>
      <xdr:row>16</xdr:row>
      <xdr:rowOff>80728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75407"/>
          <a:ext cx="647700" cy="96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38924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9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80728</xdr:rowOff>
    </xdr:from>
    <xdr:to>
      <xdr:col>26</xdr:col>
      <xdr:colOff>50800</xdr:colOff>
      <xdr:row>16</xdr:row>
      <xdr:rowOff>97777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71553"/>
          <a:ext cx="698500" cy="17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86671</xdr:rowOff>
    </xdr:from>
    <xdr:to>
      <xdr:col>22</xdr:col>
      <xdr:colOff>114300</xdr:colOff>
      <xdr:row>16</xdr:row>
      <xdr:rowOff>97777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877496"/>
          <a:ext cx="698500" cy="11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86671</xdr:rowOff>
    </xdr:from>
    <xdr:to>
      <xdr:col>18</xdr:col>
      <xdr:colOff>177800</xdr:colOff>
      <xdr:row>16</xdr:row>
      <xdr:rowOff>111493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77496"/>
          <a:ext cx="698500" cy="24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145394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105232</xdr:rowOff>
    </xdr:from>
    <xdr:to>
      <xdr:col>29</xdr:col>
      <xdr:colOff>177800</xdr:colOff>
      <xdr:row>16</xdr:row>
      <xdr:rowOff>35382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24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121759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6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29928</xdr:rowOff>
    </xdr:from>
    <xdr:to>
      <xdr:col>26</xdr:col>
      <xdr:colOff>101600</xdr:colOff>
      <xdr:row>16</xdr:row>
      <xdr:rowOff>131528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20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141705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89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46977</xdr:rowOff>
    </xdr:from>
    <xdr:to>
      <xdr:col>22</xdr:col>
      <xdr:colOff>165100</xdr:colOff>
      <xdr:row>16</xdr:row>
      <xdr:rowOff>148577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37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158754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06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35871</xdr:rowOff>
    </xdr:from>
    <xdr:to>
      <xdr:col>19</xdr:col>
      <xdr:colOff>38100</xdr:colOff>
      <xdr:row>16</xdr:row>
      <xdr:rowOff>137471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26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147648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9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60693</xdr:rowOff>
    </xdr:from>
    <xdr:to>
      <xdr:col>15</xdr:col>
      <xdr:colOff>101600</xdr:colOff>
      <xdr:row>16</xdr:row>
      <xdr:rowOff>162293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51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1020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2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213182</xdr:rowOff>
    </xdr:from>
    <xdr:to>
      <xdr:col>29</xdr:col>
      <xdr:colOff>127000</xdr:colOff>
      <xdr:row>35</xdr:row>
      <xdr:rowOff>275324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23532"/>
          <a:ext cx="647700" cy="62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197180</xdr:rowOff>
    </xdr:from>
    <xdr:to>
      <xdr:col>26</xdr:col>
      <xdr:colOff>50800</xdr:colOff>
      <xdr:row>35</xdr:row>
      <xdr:rowOff>213182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07530"/>
          <a:ext cx="698500" cy="1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197180</xdr:rowOff>
    </xdr:from>
    <xdr:to>
      <xdr:col>22</xdr:col>
      <xdr:colOff>114300</xdr:colOff>
      <xdr:row>35</xdr:row>
      <xdr:rowOff>259321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07530"/>
          <a:ext cx="698500" cy="62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259321</xdr:rowOff>
    </xdr:from>
    <xdr:to>
      <xdr:col>18</xdr:col>
      <xdr:colOff>177800</xdr:colOff>
      <xdr:row>36</xdr:row>
      <xdr:rowOff>43256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69671"/>
          <a:ext cx="698500" cy="126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224524</xdr:rowOff>
    </xdr:from>
    <xdr:to>
      <xdr:col>29</xdr:col>
      <xdr:colOff>177800</xdr:colOff>
      <xdr:row>35</xdr:row>
      <xdr:rowOff>326124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34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196601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0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162382</xdr:rowOff>
    </xdr:from>
    <xdr:to>
      <xdr:col>26</xdr:col>
      <xdr:colOff>101600</xdr:colOff>
      <xdr:row>35</xdr:row>
      <xdr:rowOff>263982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72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248759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59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146380</xdr:rowOff>
    </xdr:from>
    <xdr:to>
      <xdr:col>22</xdr:col>
      <xdr:colOff>165100</xdr:colOff>
      <xdr:row>35</xdr:row>
      <xdr:rowOff>247980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56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258157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2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208521</xdr:rowOff>
    </xdr:from>
    <xdr:to>
      <xdr:col>19</xdr:col>
      <xdr:colOff>38100</xdr:colOff>
      <xdr:row>35</xdr:row>
      <xdr:rowOff>310121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18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294898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0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335356</xdr:rowOff>
    </xdr:from>
    <xdr:to>
      <xdr:col>15</xdr:col>
      <xdr:colOff>101600</xdr:colOff>
      <xdr:row>36</xdr:row>
      <xdr:rowOff>94056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45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78833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32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112,115
106,748
125.34
64,154,513
62,784,526
706,513
27,693,729
38,967,351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104724</xdr:rowOff>
    </xdr:from>
    <xdr:to>
      <xdr:col>24</xdr:col>
      <xdr:colOff>63500</xdr:colOff>
      <xdr:row>34</xdr:row>
      <xdr:rowOff>63485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762574"/>
          <a:ext cx="838200" cy="13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23388</xdr:rowOff>
    </xdr:from>
    <xdr:to>
      <xdr:col>19</xdr:col>
      <xdr:colOff>177800</xdr:colOff>
      <xdr:row>34</xdr:row>
      <xdr:rowOff>63485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852688"/>
          <a:ext cx="889000" cy="4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166540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16233</xdr:rowOff>
    </xdr:from>
    <xdr:to>
      <xdr:col>15</xdr:col>
      <xdr:colOff>50800</xdr:colOff>
      <xdr:row>34</xdr:row>
      <xdr:rowOff>23388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845533"/>
          <a:ext cx="889000" cy="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xdr:rowOff>
    </xdr:from>
    <xdr:to>
      <xdr:col>10</xdr:col>
      <xdr:colOff>114300</xdr:colOff>
      <xdr:row>34</xdr:row>
      <xdr:rowOff>16233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5829462"/>
          <a:ext cx="889000" cy="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21127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37975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53924</xdr:rowOff>
    </xdr:from>
    <xdr:to>
      <xdr:col>24</xdr:col>
      <xdr:colOff>114300</xdr:colOff>
      <xdr:row>33</xdr:row>
      <xdr:rowOff>155524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71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76801</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6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12685</xdr:rowOff>
    </xdr:from>
    <xdr:to>
      <xdr:col>20</xdr:col>
      <xdr:colOff>38100</xdr:colOff>
      <xdr:row>34</xdr:row>
      <xdr:rowOff>114285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8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130812</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61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144038</xdr:rowOff>
    </xdr:from>
    <xdr:to>
      <xdr:col>15</xdr:col>
      <xdr:colOff>101600</xdr:colOff>
      <xdr:row>34</xdr:row>
      <xdr:rowOff>74188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80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90715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57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136883</xdr:rowOff>
    </xdr:from>
    <xdr:to>
      <xdr:col>10</xdr:col>
      <xdr:colOff>165100</xdr:colOff>
      <xdr:row>34</xdr:row>
      <xdr:rowOff>67033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79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83560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56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120812</xdr:rowOff>
    </xdr:from>
    <xdr:to>
      <xdr:col>6</xdr:col>
      <xdr:colOff>38100</xdr:colOff>
      <xdr:row>34</xdr:row>
      <xdr:rowOff>50962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77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67489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55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15750</xdr:rowOff>
    </xdr:from>
    <xdr:to>
      <xdr:col>24</xdr:col>
      <xdr:colOff>63500</xdr:colOff>
      <xdr:row>57</xdr:row>
      <xdr:rowOff>77750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88400"/>
          <a:ext cx="838200" cy="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48146</xdr:rowOff>
    </xdr:from>
    <xdr:to>
      <xdr:col>19</xdr:col>
      <xdr:colOff>177800</xdr:colOff>
      <xdr:row>57</xdr:row>
      <xdr:rowOff>77750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49346"/>
          <a:ext cx="889000" cy="20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48146</xdr:rowOff>
    </xdr:from>
    <xdr:to>
      <xdr:col>15</xdr:col>
      <xdr:colOff>50800</xdr:colOff>
      <xdr:row>56</xdr:row>
      <xdr:rowOff>93180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49346"/>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93180</xdr:rowOff>
    </xdr:from>
    <xdr:to>
      <xdr:col>10</xdr:col>
      <xdr:colOff>114300</xdr:colOff>
      <xdr:row>58</xdr:row>
      <xdr:rowOff>115060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94380"/>
          <a:ext cx="889000" cy="36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136400</xdr:rowOff>
    </xdr:from>
    <xdr:to>
      <xdr:col>24</xdr:col>
      <xdr:colOff>114300</xdr:colOff>
      <xdr:row>57</xdr:row>
      <xdr:rowOff>66550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3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114827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1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26950</xdr:rowOff>
    </xdr:from>
    <xdr:to>
      <xdr:col>20</xdr:col>
      <xdr:colOff>38100</xdr:colOff>
      <xdr:row>57</xdr:row>
      <xdr:rowOff>128550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119677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9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168796</xdr:rowOff>
    </xdr:from>
    <xdr:to>
      <xdr:col>15</xdr:col>
      <xdr:colOff>101600</xdr:colOff>
      <xdr:row>56</xdr:row>
      <xdr:rowOff>98946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115473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42380</xdr:rowOff>
    </xdr:from>
    <xdr:to>
      <xdr:col>10</xdr:col>
      <xdr:colOff>165100</xdr:colOff>
      <xdr:row>56</xdr:row>
      <xdr:rowOff>143980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4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160507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64260</xdr:rowOff>
    </xdr:from>
    <xdr:to>
      <xdr:col>6</xdr:col>
      <xdr:colOff>38100</xdr:colOff>
      <xdr:row>58</xdr:row>
      <xdr:rowOff>165860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0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156987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0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36773</xdr:rowOff>
    </xdr:from>
    <xdr:to>
      <xdr:col>24</xdr:col>
      <xdr:colOff>63500</xdr:colOff>
      <xdr:row>77</xdr:row>
      <xdr:rowOff>62091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38423"/>
          <a:ext cx="838200" cy="2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62091</xdr:rowOff>
    </xdr:from>
    <xdr:to>
      <xdr:col>19</xdr:col>
      <xdr:colOff>177800</xdr:colOff>
      <xdr:row>77</xdr:row>
      <xdr:rowOff>68148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63741"/>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51633</xdr:rowOff>
    </xdr:from>
    <xdr:to>
      <xdr:col>15</xdr:col>
      <xdr:colOff>50800</xdr:colOff>
      <xdr:row>77</xdr:row>
      <xdr:rowOff>68148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53283"/>
          <a:ext cx="889000" cy="1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51633</xdr:rowOff>
    </xdr:from>
    <xdr:to>
      <xdr:col>10</xdr:col>
      <xdr:colOff>114300</xdr:colOff>
      <xdr:row>77</xdr:row>
      <xdr:rowOff>78893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53283"/>
          <a:ext cx="889000" cy="2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157423</xdr:rowOff>
    </xdr:from>
    <xdr:to>
      <xdr:col>24</xdr:col>
      <xdr:colOff>114300</xdr:colOff>
      <xdr:row>77</xdr:row>
      <xdr:rowOff>87573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8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72350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0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11291</xdr:rowOff>
    </xdr:from>
    <xdr:to>
      <xdr:col>20</xdr:col>
      <xdr:colOff>38100</xdr:colOff>
      <xdr:row>77</xdr:row>
      <xdr:rowOff>112891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1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104018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0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17348</xdr:rowOff>
    </xdr:from>
    <xdr:to>
      <xdr:col>15</xdr:col>
      <xdr:colOff>101600</xdr:colOff>
      <xdr:row>77</xdr:row>
      <xdr:rowOff>118948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1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110075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1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833</xdr:rowOff>
    </xdr:from>
    <xdr:to>
      <xdr:col>10</xdr:col>
      <xdr:colOff>165100</xdr:colOff>
      <xdr:row>77</xdr:row>
      <xdr:rowOff>102433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0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93560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9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28093</xdr:rowOff>
    </xdr:from>
    <xdr:to>
      <xdr:col>6</xdr:col>
      <xdr:colOff>38100</xdr:colOff>
      <xdr:row>77</xdr:row>
      <xdr:rowOff>129693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2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120820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89153</xdr:rowOff>
    </xdr:from>
    <xdr:to>
      <xdr:col>24</xdr:col>
      <xdr:colOff>63500</xdr:colOff>
      <xdr:row>93</xdr:row>
      <xdr:rowOff>89343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6034003"/>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89153</xdr:rowOff>
    </xdr:from>
    <xdr:to>
      <xdr:col>19</xdr:col>
      <xdr:colOff>177800</xdr:colOff>
      <xdr:row>94</xdr:row>
      <xdr:rowOff>82979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034003"/>
          <a:ext cx="889000" cy="16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93194</xdr:rowOff>
    </xdr:from>
    <xdr:to>
      <xdr:col>15</xdr:col>
      <xdr:colOff>50800</xdr:colOff>
      <xdr:row>94</xdr:row>
      <xdr:rowOff>82979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038044"/>
          <a:ext cx="889000" cy="16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94786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7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93194</xdr:rowOff>
    </xdr:from>
    <xdr:to>
      <xdr:col>10</xdr:col>
      <xdr:colOff>114300</xdr:colOff>
      <xdr:row>95</xdr:row>
      <xdr:rowOff>57834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038044"/>
          <a:ext cx="889000" cy="30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98252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38543</xdr:rowOff>
    </xdr:from>
    <xdr:to>
      <xdr:col>24</xdr:col>
      <xdr:colOff>114300</xdr:colOff>
      <xdr:row>93</xdr:row>
      <xdr:rowOff>140143</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98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61420</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83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38353</xdr:rowOff>
    </xdr:from>
    <xdr:to>
      <xdr:col>20</xdr:col>
      <xdr:colOff>38100</xdr:colOff>
      <xdr:row>93</xdr:row>
      <xdr:rowOff>139953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598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156480</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75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32179</xdr:rowOff>
    </xdr:from>
    <xdr:to>
      <xdr:col>15</xdr:col>
      <xdr:colOff>101600</xdr:colOff>
      <xdr:row>94</xdr:row>
      <xdr:rowOff>133779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14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150306</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923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42394</xdr:rowOff>
    </xdr:from>
    <xdr:to>
      <xdr:col>10</xdr:col>
      <xdr:colOff>165100</xdr:colOff>
      <xdr:row>93</xdr:row>
      <xdr:rowOff>143994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598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160521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57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7034</xdr:rowOff>
    </xdr:from>
    <xdr:to>
      <xdr:col>6</xdr:col>
      <xdr:colOff>38100</xdr:colOff>
      <xdr:row>95</xdr:row>
      <xdr:rowOff>108634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29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125161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07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42077</xdr:rowOff>
    </xdr:from>
    <xdr:to>
      <xdr:col>55</xdr:col>
      <xdr:colOff>0</xdr:colOff>
      <xdr:row>37</xdr:row>
      <xdr:rowOff>98878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385727"/>
          <a:ext cx="838200" cy="5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168678</xdr:rowOff>
    </xdr:from>
    <xdr:to>
      <xdr:col>50</xdr:col>
      <xdr:colOff>114300</xdr:colOff>
      <xdr:row>37</xdr:row>
      <xdr:rowOff>42077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340878"/>
          <a:ext cx="889000" cy="4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168678</xdr:rowOff>
    </xdr:from>
    <xdr:to>
      <xdr:col>45</xdr:col>
      <xdr:colOff>177800</xdr:colOff>
      <xdr:row>37</xdr:row>
      <xdr:rowOff>63750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340878"/>
          <a:ext cx="889000" cy="6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32574</xdr:rowOff>
    </xdr:from>
    <xdr:to>
      <xdr:col>41</xdr:col>
      <xdr:colOff>50800</xdr:colOff>
      <xdr:row>37</xdr:row>
      <xdr:rowOff>63750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347524"/>
          <a:ext cx="889000" cy="105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48078</xdr:rowOff>
    </xdr:from>
    <xdr:to>
      <xdr:col>55</xdr:col>
      <xdr:colOff>50800</xdr:colOff>
      <xdr:row>37</xdr:row>
      <xdr:rowOff>149678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9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26505</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7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162727</xdr:rowOff>
    </xdr:from>
    <xdr:to>
      <xdr:col>50</xdr:col>
      <xdr:colOff>165100</xdr:colOff>
      <xdr:row>37</xdr:row>
      <xdr:rowOff>92877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3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84004</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117878</xdr:rowOff>
    </xdr:from>
    <xdr:to>
      <xdr:col>46</xdr:col>
      <xdr:colOff>38100</xdr:colOff>
      <xdr:row>37</xdr:row>
      <xdr:rowOff>48028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9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39155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8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12950</xdr:rowOff>
    </xdr:from>
    <xdr:to>
      <xdr:col>41</xdr:col>
      <xdr:colOff>101600</xdr:colOff>
      <xdr:row>37</xdr:row>
      <xdr:rowOff>114550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35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105677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44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153224</xdr:rowOff>
    </xdr:from>
    <xdr:to>
      <xdr:col>36</xdr:col>
      <xdr:colOff>165100</xdr:colOff>
      <xdr:row>31</xdr:row>
      <xdr:rowOff>83374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29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74501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389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6687</xdr:rowOff>
    </xdr:from>
    <xdr:to>
      <xdr:col>55</xdr:col>
      <xdr:colOff>0</xdr:colOff>
      <xdr:row>55</xdr:row>
      <xdr:rowOff>101175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436437"/>
          <a:ext cx="8382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6687</xdr:rowOff>
    </xdr:from>
    <xdr:to>
      <xdr:col>50</xdr:col>
      <xdr:colOff>114300</xdr:colOff>
      <xdr:row>56</xdr:row>
      <xdr:rowOff>112312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436437"/>
          <a:ext cx="889000" cy="27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112312</xdr:rowOff>
    </xdr:from>
    <xdr:to>
      <xdr:col>45</xdr:col>
      <xdr:colOff>177800</xdr:colOff>
      <xdr:row>56</xdr:row>
      <xdr:rowOff>140767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713512"/>
          <a:ext cx="889000" cy="2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2703</xdr:rowOff>
    </xdr:from>
    <xdr:to>
      <xdr:col>41</xdr:col>
      <xdr:colOff>50800</xdr:colOff>
      <xdr:row>56</xdr:row>
      <xdr:rowOff>140767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432453"/>
          <a:ext cx="889000" cy="30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7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50375</xdr:rowOff>
    </xdr:from>
    <xdr:to>
      <xdr:col>55</xdr:col>
      <xdr:colOff>50800</xdr:colOff>
      <xdr:row>55</xdr:row>
      <xdr:rowOff>151975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4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73252</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33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127337</xdr:rowOff>
    </xdr:from>
    <xdr:to>
      <xdr:col>50</xdr:col>
      <xdr:colOff>165100</xdr:colOff>
      <xdr:row>55</xdr:row>
      <xdr:rowOff>57487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38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74014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16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61512</xdr:rowOff>
    </xdr:from>
    <xdr:to>
      <xdr:col>46</xdr:col>
      <xdr:colOff>38100</xdr:colOff>
      <xdr:row>56</xdr:row>
      <xdr:rowOff>163112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6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8189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43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89967</xdr:rowOff>
    </xdr:from>
    <xdr:to>
      <xdr:col>41</xdr:col>
      <xdr:colOff>101600</xdr:colOff>
      <xdr:row>57</xdr:row>
      <xdr:rowOff>20117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9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11244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78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123353</xdr:rowOff>
    </xdr:from>
    <xdr:to>
      <xdr:col>36</xdr:col>
      <xdr:colOff>165100</xdr:colOff>
      <xdr:row>55</xdr:row>
      <xdr:rowOff>53503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38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70030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15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36922</xdr:rowOff>
    </xdr:from>
    <xdr:to>
      <xdr:col>55</xdr:col>
      <xdr:colOff>0</xdr:colOff>
      <xdr:row>76</xdr:row>
      <xdr:rowOff>47757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2895672"/>
          <a:ext cx="838200" cy="18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91811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36922</xdr:rowOff>
    </xdr:from>
    <xdr:to>
      <xdr:col>50</xdr:col>
      <xdr:colOff>114300</xdr:colOff>
      <xdr:row>76</xdr:row>
      <xdr:rowOff>95512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2895672"/>
          <a:ext cx="889000" cy="23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95421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91900</xdr:rowOff>
    </xdr:from>
    <xdr:to>
      <xdr:col>45</xdr:col>
      <xdr:colOff>177800</xdr:colOff>
      <xdr:row>76</xdr:row>
      <xdr:rowOff>95512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122100"/>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92381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29812</xdr:rowOff>
    </xdr:from>
    <xdr:to>
      <xdr:col>41</xdr:col>
      <xdr:colOff>50800</xdr:colOff>
      <xdr:row>76</xdr:row>
      <xdr:rowOff>91900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2374212"/>
          <a:ext cx="889000" cy="74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107515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35689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168407</xdr:rowOff>
    </xdr:from>
    <xdr:to>
      <xdr:col>55</xdr:col>
      <xdr:colOff>50800</xdr:colOff>
      <xdr:row>76</xdr:row>
      <xdr:rowOff>98557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02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19834</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87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157572</xdr:rowOff>
    </xdr:from>
    <xdr:to>
      <xdr:col>50</xdr:col>
      <xdr:colOff>165100</xdr:colOff>
      <xdr:row>75</xdr:row>
      <xdr:rowOff>87722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84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104249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62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44712</xdr:rowOff>
    </xdr:from>
    <xdr:to>
      <xdr:col>46</xdr:col>
      <xdr:colOff>38100</xdr:colOff>
      <xdr:row>76</xdr:row>
      <xdr:rowOff>146312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07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162839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85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41100</xdr:rowOff>
    </xdr:from>
    <xdr:to>
      <xdr:col>41</xdr:col>
      <xdr:colOff>101600</xdr:colOff>
      <xdr:row>76</xdr:row>
      <xdr:rowOff>142700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07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159227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84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150462</xdr:rowOff>
    </xdr:from>
    <xdr:to>
      <xdr:col>36</xdr:col>
      <xdr:colOff>165100</xdr:colOff>
      <xdr:row>72</xdr:row>
      <xdr:rowOff>80612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3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97139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0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151679</xdr:rowOff>
    </xdr:from>
    <xdr:to>
      <xdr:col>55</xdr:col>
      <xdr:colOff>0</xdr:colOff>
      <xdr:row>94</xdr:row>
      <xdr:rowOff>3660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096529"/>
          <a:ext cx="8382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117619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2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151679</xdr:rowOff>
    </xdr:from>
    <xdr:to>
      <xdr:col>50</xdr:col>
      <xdr:colOff>114300</xdr:colOff>
      <xdr:row>96</xdr:row>
      <xdr:rowOff>59255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096529"/>
          <a:ext cx="889000" cy="42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48899</xdr:rowOff>
    </xdr:from>
    <xdr:to>
      <xdr:col>45</xdr:col>
      <xdr:colOff>177800</xdr:colOff>
      <xdr:row>96</xdr:row>
      <xdr:rowOff>59255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508099"/>
          <a:ext cx="889000" cy="1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48899</xdr:rowOff>
    </xdr:from>
    <xdr:to>
      <xdr:col>41</xdr:col>
      <xdr:colOff>50800</xdr:colOff>
      <xdr:row>96</xdr:row>
      <xdr:rowOff>160114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508099"/>
          <a:ext cx="889000" cy="11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124310</xdr:rowOff>
    </xdr:from>
    <xdr:to>
      <xdr:col>55</xdr:col>
      <xdr:colOff>50800</xdr:colOff>
      <xdr:row>94</xdr:row>
      <xdr:rowOff>54460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06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147187</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592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100879</xdr:rowOff>
    </xdr:from>
    <xdr:to>
      <xdr:col>50</xdr:col>
      <xdr:colOff>165100</xdr:colOff>
      <xdr:row>94</xdr:row>
      <xdr:rowOff>31029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04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47556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582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8455</xdr:rowOff>
    </xdr:from>
    <xdr:to>
      <xdr:col>46</xdr:col>
      <xdr:colOff>38100</xdr:colOff>
      <xdr:row>96</xdr:row>
      <xdr:rowOff>110055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101182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56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169549</xdr:rowOff>
    </xdr:from>
    <xdr:to>
      <xdr:col>41</xdr:col>
      <xdr:colOff>101600</xdr:colOff>
      <xdr:row>96</xdr:row>
      <xdr:rowOff>99699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45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90826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5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109314</xdr:rowOff>
    </xdr:from>
    <xdr:to>
      <xdr:col>36</xdr:col>
      <xdr:colOff>165100</xdr:colOff>
      <xdr:row>97</xdr:row>
      <xdr:rowOff>39464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56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30591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27343</xdr:rowOff>
    </xdr:from>
    <xdr:to>
      <xdr:col>85</xdr:col>
      <xdr:colOff>127000</xdr:colOff>
      <xdr:row>37</xdr:row>
      <xdr:rowOff>125013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370993"/>
          <a:ext cx="838200" cy="9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73899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417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125013</xdr:rowOff>
    </xdr:from>
    <xdr:to>
      <xdr:col>81</xdr:col>
      <xdr:colOff>50800</xdr:colOff>
      <xdr:row>37</xdr:row>
      <xdr:rowOff>164789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468663"/>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23607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53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164789</xdr:rowOff>
    </xdr:from>
    <xdr:to>
      <xdr:col>76</xdr:col>
      <xdr:colOff>114300</xdr:colOff>
      <xdr:row>38</xdr:row>
      <xdr:rowOff>9055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508439"/>
          <a:ext cx="889000" cy="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170332</xdr:rowOff>
    </xdr:from>
    <xdr:to>
      <xdr:col>71</xdr:col>
      <xdr:colOff>177800</xdr:colOff>
      <xdr:row>38</xdr:row>
      <xdr:rowOff>9055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13982"/>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147993</xdr:rowOff>
    </xdr:from>
    <xdr:to>
      <xdr:col>85</xdr:col>
      <xdr:colOff>177800</xdr:colOff>
      <xdr:row>37</xdr:row>
      <xdr:rowOff>78143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32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170870</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17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74213</xdr:rowOff>
    </xdr:from>
    <xdr:to>
      <xdr:col>81</xdr:col>
      <xdr:colOff>101600</xdr:colOff>
      <xdr:row>38</xdr:row>
      <xdr:rowOff>4363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1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20890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19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113989</xdr:rowOff>
    </xdr:from>
    <xdr:to>
      <xdr:col>76</xdr:col>
      <xdr:colOff>165100</xdr:colOff>
      <xdr:row>38</xdr:row>
      <xdr:rowOff>44138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576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35266</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550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129705</xdr:rowOff>
    </xdr:from>
    <xdr:to>
      <xdr:col>72</xdr:col>
      <xdr:colOff>38100</xdr:colOff>
      <xdr:row>38</xdr:row>
      <xdr:rowOff>59855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7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50982</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566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119532</xdr:rowOff>
    </xdr:from>
    <xdr:to>
      <xdr:col>67</xdr:col>
      <xdr:colOff>101600</xdr:colOff>
      <xdr:row>38</xdr:row>
      <xdr:rowOff>49682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6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40809</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555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80531</xdr:rowOff>
    </xdr:from>
    <xdr:to>
      <xdr:col>85</xdr:col>
      <xdr:colOff>127000</xdr:colOff>
      <xdr:row>75</xdr:row>
      <xdr:rowOff>134975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2939281"/>
          <a:ext cx="838200" cy="5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70129</xdr:rowOff>
    </xdr:from>
    <xdr:to>
      <xdr:col>81</xdr:col>
      <xdr:colOff>50800</xdr:colOff>
      <xdr:row>75</xdr:row>
      <xdr:rowOff>80531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2928879"/>
          <a:ext cx="889000" cy="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70129</xdr:rowOff>
    </xdr:from>
    <xdr:to>
      <xdr:col>76</xdr:col>
      <xdr:colOff>114300</xdr:colOff>
      <xdr:row>75</xdr:row>
      <xdr:rowOff>133185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928879"/>
          <a:ext cx="889000" cy="6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133185</xdr:rowOff>
    </xdr:from>
    <xdr:to>
      <xdr:col>71</xdr:col>
      <xdr:colOff>177800</xdr:colOff>
      <xdr:row>76</xdr:row>
      <xdr:rowOff>40393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991935"/>
          <a:ext cx="889000" cy="7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84175</xdr:rowOff>
    </xdr:from>
    <xdr:to>
      <xdr:col>85</xdr:col>
      <xdr:colOff>177800</xdr:colOff>
      <xdr:row>76</xdr:row>
      <xdr:rowOff>14325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94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62602</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92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29731</xdr:rowOff>
    </xdr:from>
    <xdr:to>
      <xdr:col>81</xdr:col>
      <xdr:colOff>101600</xdr:colOff>
      <xdr:row>75</xdr:row>
      <xdr:rowOff>131331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88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147858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6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19329</xdr:rowOff>
    </xdr:from>
    <xdr:to>
      <xdr:col>76</xdr:col>
      <xdr:colOff>165100</xdr:colOff>
      <xdr:row>75</xdr:row>
      <xdr:rowOff>120929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8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137456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65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82385</xdr:rowOff>
    </xdr:from>
    <xdr:to>
      <xdr:col>72</xdr:col>
      <xdr:colOff>38100</xdr:colOff>
      <xdr:row>76</xdr:row>
      <xdr:rowOff>12536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9411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3663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0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161043</xdr:rowOff>
    </xdr:from>
    <xdr:to>
      <xdr:col>67</xdr:col>
      <xdr:colOff>101600</xdr:colOff>
      <xdr:row>76</xdr:row>
      <xdr:rowOff>91193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01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82320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11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32948</xdr:rowOff>
    </xdr:from>
    <xdr:to>
      <xdr:col>85</xdr:col>
      <xdr:colOff>127000</xdr:colOff>
      <xdr:row>98</xdr:row>
      <xdr:rowOff>43002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35048"/>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142701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73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43002</xdr:rowOff>
    </xdr:from>
    <xdr:to>
      <xdr:col>81</xdr:col>
      <xdr:colOff>50800</xdr:colOff>
      <xdr:row>98</xdr:row>
      <xdr:rowOff>43811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45102"/>
          <a:ext cx="889000" cy="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35193</xdr:rowOff>
    </xdr:from>
    <xdr:to>
      <xdr:col>76</xdr:col>
      <xdr:colOff>114300</xdr:colOff>
      <xdr:row>98</xdr:row>
      <xdr:rowOff>43811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37293"/>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35193</xdr:rowOff>
    </xdr:from>
    <xdr:to>
      <xdr:col>71</xdr:col>
      <xdr:colOff>177800</xdr:colOff>
      <xdr:row>98</xdr:row>
      <xdr:rowOff>96504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37293"/>
          <a:ext cx="889000" cy="6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153598</xdr:rowOff>
    </xdr:from>
    <xdr:to>
      <xdr:col>85</xdr:col>
      <xdr:colOff>177800</xdr:colOff>
      <xdr:row>98</xdr:row>
      <xdr:rowOff>83748</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8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112975</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57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163652</xdr:rowOff>
    </xdr:from>
    <xdr:to>
      <xdr:col>81</xdr:col>
      <xdr:colOff>101600</xdr:colOff>
      <xdr:row>98</xdr:row>
      <xdr:rowOff>93802</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9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84929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8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164461</xdr:rowOff>
    </xdr:from>
    <xdr:to>
      <xdr:col>76</xdr:col>
      <xdr:colOff>165100</xdr:colOff>
      <xdr:row>98</xdr:row>
      <xdr:rowOff>94611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9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85738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8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155843</xdr:rowOff>
    </xdr:from>
    <xdr:to>
      <xdr:col>72</xdr:col>
      <xdr:colOff>38100</xdr:colOff>
      <xdr:row>98</xdr:row>
      <xdr:rowOff>85993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8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102520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6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45704</xdr:rowOff>
    </xdr:from>
    <xdr:to>
      <xdr:col>67</xdr:col>
      <xdr:colOff>101600</xdr:colOff>
      <xdr:row>98</xdr:row>
      <xdr:rowOff>147304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4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138431</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94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99561</xdr:rowOff>
    </xdr:from>
    <xdr:to>
      <xdr:col>116</xdr:col>
      <xdr:colOff>63500</xdr:colOff>
      <xdr:row>58</xdr:row>
      <xdr:rowOff>102057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043661"/>
          <a:ext cx="8382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65536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1000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102057</xdr:rowOff>
    </xdr:from>
    <xdr:to>
      <xdr:col>111</xdr:col>
      <xdr:colOff>177800</xdr:colOff>
      <xdr:row>58</xdr:row>
      <xdr:rowOff>136995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10046157"/>
          <a:ext cx="889000" cy="3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9930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1012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136995</xdr:rowOff>
    </xdr:from>
    <xdr:to>
      <xdr:col>107</xdr:col>
      <xdr:colOff>50800</xdr:colOff>
      <xdr:row>58</xdr:row>
      <xdr:rowOff>154425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081095"/>
          <a:ext cx="889000" cy="1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8082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138576</xdr:rowOff>
    </xdr:from>
    <xdr:to>
      <xdr:col>102</xdr:col>
      <xdr:colOff>114300</xdr:colOff>
      <xdr:row>58</xdr:row>
      <xdr:rowOff>154425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2676"/>
          <a:ext cx="8890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48761</xdr:rowOff>
    </xdr:from>
    <xdr:to>
      <xdr:col>116</xdr:col>
      <xdr:colOff>114300</xdr:colOff>
      <xdr:row>58</xdr:row>
      <xdr:rowOff>150361</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8138</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78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51257</xdr:rowOff>
    </xdr:from>
    <xdr:to>
      <xdr:col>112</xdr:col>
      <xdr:colOff>38100</xdr:colOff>
      <xdr:row>58</xdr:row>
      <xdr:rowOff>152857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9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169384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7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86195</xdr:rowOff>
    </xdr:from>
    <xdr:to>
      <xdr:col>107</xdr:col>
      <xdr:colOff>101600</xdr:colOff>
      <xdr:row>59</xdr:row>
      <xdr:rowOff>16345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32872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80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103625</xdr:rowOff>
    </xdr:from>
    <xdr:to>
      <xdr:col>102</xdr:col>
      <xdr:colOff>165100</xdr:colOff>
      <xdr:row>59</xdr:row>
      <xdr:rowOff>33775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4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24902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14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87776</xdr:rowOff>
    </xdr:from>
    <xdr:to>
      <xdr:col>98</xdr:col>
      <xdr:colOff>38100</xdr:colOff>
      <xdr:row>59</xdr:row>
      <xdr:rowOff>17926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9053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12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160503</xdr:rowOff>
    </xdr:from>
    <xdr:to>
      <xdr:col>116</xdr:col>
      <xdr:colOff>63500</xdr:colOff>
      <xdr:row>73</xdr:row>
      <xdr:rowOff>82224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504903"/>
          <a:ext cx="838200" cy="9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82224</xdr:rowOff>
    </xdr:from>
    <xdr:to>
      <xdr:col>111</xdr:col>
      <xdr:colOff>177800</xdr:colOff>
      <xdr:row>73</xdr:row>
      <xdr:rowOff>136010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598074"/>
          <a:ext cx="889000" cy="5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136010</xdr:rowOff>
    </xdr:from>
    <xdr:to>
      <xdr:col>107</xdr:col>
      <xdr:colOff>50800</xdr:colOff>
      <xdr:row>73</xdr:row>
      <xdr:rowOff>141039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65186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138426</xdr:rowOff>
    </xdr:from>
    <xdr:to>
      <xdr:col>102</xdr:col>
      <xdr:colOff>114300</xdr:colOff>
      <xdr:row>73</xdr:row>
      <xdr:rowOff>141039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654276"/>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132641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3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109703</xdr:rowOff>
    </xdr:from>
    <xdr:to>
      <xdr:col>116</xdr:col>
      <xdr:colOff>114300</xdr:colOff>
      <xdr:row>73</xdr:row>
      <xdr:rowOff>39853</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45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132580</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30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31424</xdr:rowOff>
    </xdr:from>
    <xdr:to>
      <xdr:col>112</xdr:col>
      <xdr:colOff>38100</xdr:colOff>
      <xdr:row>73</xdr:row>
      <xdr:rowOff>133024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54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149551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32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85210</xdr:rowOff>
    </xdr:from>
    <xdr:to>
      <xdr:col>107</xdr:col>
      <xdr:colOff>101600</xdr:colOff>
      <xdr:row>74</xdr:row>
      <xdr:rowOff>15360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60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31887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37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90239</xdr:rowOff>
    </xdr:from>
    <xdr:to>
      <xdr:col>102</xdr:col>
      <xdr:colOff>165100</xdr:colOff>
      <xdr:row>74</xdr:row>
      <xdr:rowOff>20389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60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36916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38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87626</xdr:rowOff>
    </xdr:from>
    <xdr:to>
      <xdr:col>98</xdr:col>
      <xdr:colOff>38100</xdr:colOff>
      <xdr:row>74</xdr:row>
      <xdr:rowOff>17776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60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34303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7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歳出決算額は、住民一人当たり</a:t>
          </a:r>
          <a:r>
            <a:rPr kumimoji="1" lang="en-US" altLang="ja-JP" sz="1300">
              <a:latin typeface="ＭＳ Ｐゴシック" panose="020B0600070205080204" pitchFamily="50" charset="-128"/>
              <a:ea typeface="ＭＳ Ｐゴシック" panose="020B0600070205080204" pitchFamily="50" charset="-128"/>
            </a:rPr>
            <a:t>560,001</a:t>
          </a:r>
          <a:r>
            <a:rPr kumimoji="1" lang="ja-JP" altLang="en-US" sz="1300">
              <a:latin typeface="ＭＳ Ｐゴシック" panose="020B0600070205080204" pitchFamily="50" charset="-128"/>
              <a:ea typeface="ＭＳ Ｐゴシック" panose="020B0600070205080204" pitchFamily="50" charset="-128"/>
            </a:rPr>
            <a:t>円となっている。大きな要因項目である扶助費は住民一人当たり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199,257</a:t>
          </a:r>
          <a:r>
            <a:rPr kumimoji="1" lang="ja-JP" altLang="en-US" sz="1300">
              <a:latin typeface="ＭＳ Ｐゴシック" panose="020B0600070205080204" pitchFamily="50" charset="-128"/>
              <a:ea typeface="ＭＳ Ｐゴシック" panose="020B0600070205080204" pitchFamily="50" charset="-128"/>
            </a:rPr>
            <a:t>円となっており、類似団体と比べても高い水準にある。昨年度と比較して微減しているものの、生活保護受給率の高さ、障がい者施策の給付費が大きな要因となり依然として高い水準となっている。</a:t>
          </a:r>
        </a:p>
        <a:p>
          <a:r>
            <a:rPr kumimoji="1" lang="ja-JP" altLang="en-US" sz="1300">
              <a:latin typeface="ＭＳ Ｐゴシック" panose="020B0600070205080204" pitchFamily="50" charset="-128"/>
              <a:ea typeface="ＭＳ Ｐゴシック" panose="020B0600070205080204" pitchFamily="50" charset="-128"/>
            </a:rPr>
            <a:t>　また、物件費は、住民一人当たり</a:t>
          </a:r>
          <a:r>
            <a:rPr kumimoji="1" lang="en-US" altLang="ja-JP" sz="1300">
              <a:latin typeface="ＭＳ Ｐゴシック" panose="020B0600070205080204" pitchFamily="50" charset="-128"/>
              <a:ea typeface="ＭＳ Ｐゴシック" panose="020B0600070205080204" pitchFamily="50" charset="-128"/>
            </a:rPr>
            <a:t>66,091</a:t>
          </a:r>
          <a:r>
            <a:rPr kumimoji="1" lang="ja-JP" altLang="en-US" sz="1300">
              <a:latin typeface="ＭＳ Ｐゴシック" panose="020B0600070205080204" pitchFamily="50" charset="-128"/>
              <a:ea typeface="ＭＳ Ｐゴシック" panose="020B0600070205080204" pitchFamily="50" charset="-128"/>
            </a:rPr>
            <a:t>円となっている。前年度から増加した主な要因は、新型コロナウイルスワクチンの定期接種化に伴う委託料の増加や小中学校における学習机の一斉更新事業によるものである。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補助費等は、住民一人当たり</a:t>
          </a:r>
          <a:r>
            <a:rPr kumimoji="1" lang="en-US" altLang="ja-JP" sz="1300">
              <a:latin typeface="ＭＳ Ｐゴシック" panose="020B0600070205080204" pitchFamily="50" charset="-128"/>
              <a:ea typeface="ＭＳ Ｐゴシック" panose="020B0600070205080204" pitchFamily="50" charset="-128"/>
            </a:rPr>
            <a:t>31,500</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円となっており、前年度と比較して減少している。これは、物価高騰対策として実施したプレミアム商品券発行事業や省エネルギー家電等購入促進事業が終了したことによるものである。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62,789</a:t>
          </a:r>
          <a:r>
            <a:rPr kumimoji="1" lang="ja-JP" altLang="en-US" sz="1300">
              <a:latin typeface="ＭＳ Ｐゴシック" panose="020B0600070205080204" pitchFamily="50" charset="-128"/>
              <a:ea typeface="ＭＳ Ｐゴシック" panose="020B0600070205080204" pitchFamily="50" charset="-128"/>
            </a:rPr>
            <a:t>円となっている。前年度から減少した主な要因は、学校給食共同調理場建設事業、美術館等改修事業などの完了や体育館空調整備事業の減少によるものである。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31,248</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円となっており、前年度と比較して減少している。これは、臨時財政対策債などの償還額の減少によるものである。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112,115
106,748
125.34
64,154,513
62,784,526
706,513
27,693,729
38,967,351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100266</xdr:rowOff>
    </xdr:from>
    <xdr:to>
      <xdr:col>24</xdr:col>
      <xdr:colOff>63500</xdr:colOff>
      <xdr:row>34</xdr:row>
      <xdr:rowOff>159703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5929566"/>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159703</xdr:rowOff>
    </xdr:from>
    <xdr:to>
      <xdr:col>19</xdr:col>
      <xdr:colOff>177800</xdr:colOff>
      <xdr:row>35</xdr:row>
      <xdr:rowOff>112268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5989003"/>
          <a:ext cx="889000" cy="12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55118</xdr:rowOff>
    </xdr:from>
    <xdr:to>
      <xdr:col>15</xdr:col>
      <xdr:colOff>50800</xdr:colOff>
      <xdr:row>35</xdr:row>
      <xdr:rowOff>112268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05586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27686</xdr:rowOff>
    </xdr:from>
    <xdr:to>
      <xdr:col>10</xdr:col>
      <xdr:colOff>114300</xdr:colOff>
      <xdr:row>35</xdr:row>
      <xdr:rowOff>55118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0284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49466</xdr:rowOff>
    </xdr:from>
    <xdr:to>
      <xdr:col>24</xdr:col>
      <xdr:colOff>114300</xdr:colOff>
      <xdr:row>34</xdr:row>
      <xdr:rowOff>151066</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587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72343</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73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108903</xdr:rowOff>
    </xdr:from>
    <xdr:to>
      <xdr:col>20</xdr:col>
      <xdr:colOff>38100</xdr:colOff>
      <xdr:row>35</xdr:row>
      <xdr:rowOff>39053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593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55580</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71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61468</xdr:rowOff>
    </xdr:from>
    <xdr:to>
      <xdr:col>15</xdr:col>
      <xdr:colOff>101600</xdr:colOff>
      <xdr:row>35</xdr:row>
      <xdr:rowOff>163068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8145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4318</xdr:rowOff>
    </xdr:from>
    <xdr:to>
      <xdr:col>10</xdr:col>
      <xdr:colOff>165100</xdr:colOff>
      <xdr:row>35</xdr:row>
      <xdr:rowOff>105918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0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122445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78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59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95013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133619</xdr:rowOff>
    </xdr:from>
    <xdr:to>
      <xdr:col>24</xdr:col>
      <xdr:colOff>63500</xdr:colOff>
      <xdr:row>57</xdr:row>
      <xdr:rowOff>148524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906269"/>
          <a:ext cx="8382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68028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840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148524</xdr:rowOff>
    </xdr:from>
    <xdr:to>
      <xdr:col>19</xdr:col>
      <xdr:colOff>177800</xdr:colOff>
      <xdr:row>57</xdr:row>
      <xdr:rowOff>161951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921174"/>
          <a:ext cx="889000" cy="1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21389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96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161951</xdr:rowOff>
    </xdr:from>
    <xdr:to>
      <xdr:col>15</xdr:col>
      <xdr:colOff>50800</xdr:colOff>
      <xdr:row>57</xdr:row>
      <xdr:rowOff>162800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34601"/>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1016</xdr:rowOff>
    </xdr:from>
    <xdr:to>
      <xdr:col>10</xdr:col>
      <xdr:colOff>114300</xdr:colOff>
      <xdr:row>57</xdr:row>
      <xdr:rowOff>162800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02216"/>
          <a:ext cx="889000" cy="33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82819</xdr:rowOff>
    </xdr:from>
    <xdr:to>
      <xdr:col>24</xdr:col>
      <xdr:colOff>114300</xdr:colOff>
      <xdr:row>58</xdr:row>
      <xdr:rowOff>12969</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5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42196</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4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97724</xdr:rowOff>
    </xdr:from>
    <xdr:to>
      <xdr:col>20</xdr:col>
      <xdr:colOff>38100</xdr:colOff>
      <xdr:row>58</xdr:row>
      <xdr:rowOff>27874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7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44401</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6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111151</xdr:rowOff>
    </xdr:from>
    <xdr:to>
      <xdr:col>15</xdr:col>
      <xdr:colOff>101600</xdr:colOff>
      <xdr:row>58</xdr:row>
      <xdr:rowOff>41301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8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32428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112000</xdr:rowOff>
    </xdr:from>
    <xdr:to>
      <xdr:col>10</xdr:col>
      <xdr:colOff>165100</xdr:colOff>
      <xdr:row>58</xdr:row>
      <xdr:rowOff>42150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8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33277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121666</xdr:rowOff>
    </xdr:from>
    <xdr:to>
      <xdr:col>6</xdr:col>
      <xdr:colOff>38100</xdr:colOff>
      <xdr:row>56</xdr:row>
      <xdr:rowOff>51816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5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42943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44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102698</xdr:rowOff>
    </xdr:from>
    <xdr:to>
      <xdr:col>24</xdr:col>
      <xdr:colOff>63500</xdr:colOff>
      <xdr:row>73</xdr:row>
      <xdr:rowOff>139304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618548"/>
          <a:ext cx="838200" cy="3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139304</xdr:rowOff>
    </xdr:from>
    <xdr:to>
      <xdr:col>19</xdr:col>
      <xdr:colOff>177800</xdr:colOff>
      <xdr:row>74</xdr:row>
      <xdr:rowOff>69604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655154"/>
          <a:ext cx="889000" cy="10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165502</xdr:rowOff>
    </xdr:from>
    <xdr:to>
      <xdr:col>15</xdr:col>
      <xdr:colOff>50800</xdr:colOff>
      <xdr:row>74</xdr:row>
      <xdr:rowOff>69604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2681352"/>
          <a:ext cx="8890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165502</xdr:rowOff>
    </xdr:from>
    <xdr:to>
      <xdr:col>10</xdr:col>
      <xdr:colOff>114300</xdr:colOff>
      <xdr:row>75</xdr:row>
      <xdr:rowOff>61626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681352"/>
          <a:ext cx="889000" cy="23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51898</xdr:rowOff>
    </xdr:from>
    <xdr:to>
      <xdr:col>24</xdr:col>
      <xdr:colOff>114300</xdr:colOff>
      <xdr:row>73</xdr:row>
      <xdr:rowOff>153498</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56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74775</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4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88504</xdr:rowOff>
    </xdr:from>
    <xdr:to>
      <xdr:col>20</xdr:col>
      <xdr:colOff>38100</xdr:colOff>
      <xdr:row>74</xdr:row>
      <xdr:rowOff>18654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60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35181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37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18804</xdr:rowOff>
    </xdr:from>
    <xdr:to>
      <xdr:col>15</xdr:col>
      <xdr:colOff>101600</xdr:colOff>
      <xdr:row>74</xdr:row>
      <xdr:rowOff>120404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70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136931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481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114702</xdr:rowOff>
    </xdr:from>
    <xdr:to>
      <xdr:col>10</xdr:col>
      <xdr:colOff>165100</xdr:colOff>
      <xdr:row>74</xdr:row>
      <xdr:rowOff>44852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63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61379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405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10826</xdr:rowOff>
    </xdr:from>
    <xdr:to>
      <xdr:col>6</xdr:col>
      <xdr:colOff>38100</xdr:colOff>
      <xdr:row>75</xdr:row>
      <xdr:rowOff>112426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86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128953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644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123755</xdr:rowOff>
    </xdr:from>
    <xdr:to>
      <xdr:col>24</xdr:col>
      <xdr:colOff>63500</xdr:colOff>
      <xdr:row>97</xdr:row>
      <xdr:rowOff>15056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582955"/>
          <a:ext cx="838200" cy="6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24695</xdr:rowOff>
    </xdr:from>
    <xdr:to>
      <xdr:col>19</xdr:col>
      <xdr:colOff>177800</xdr:colOff>
      <xdr:row>96</xdr:row>
      <xdr:rowOff>123755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312445"/>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142005</xdr:rowOff>
    </xdr:from>
    <xdr:to>
      <xdr:col>15</xdr:col>
      <xdr:colOff>50800</xdr:colOff>
      <xdr:row>95</xdr:row>
      <xdr:rowOff>24695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258305"/>
          <a:ext cx="889000" cy="5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142005</xdr:rowOff>
    </xdr:from>
    <xdr:to>
      <xdr:col>10</xdr:col>
      <xdr:colOff>114300</xdr:colOff>
      <xdr:row>98</xdr:row>
      <xdr:rowOff>5931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258305"/>
          <a:ext cx="889000" cy="54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135706</xdr:rowOff>
    </xdr:from>
    <xdr:to>
      <xdr:col>24</xdr:col>
      <xdr:colOff>114300</xdr:colOff>
      <xdr:row>97</xdr:row>
      <xdr:rowOff>65856</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59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114133</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57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72955</xdr:rowOff>
    </xdr:from>
    <xdr:to>
      <xdr:col>20</xdr:col>
      <xdr:colOff>38100</xdr:colOff>
      <xdr:row>97</xdr:row>
      <xdr:rowOff>3105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5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19632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30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145345</xdr:rowOff>
    </xdr:from>
    <xdr:to>
      <xdr:col>15</xdr:col>
      <xdr:colOff>101600</xdr:colOff>
      <xdr:row>95</xdr:row>
      <xdr:rowOff>75495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26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92022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0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91205</xdr:rowOff>
    </xdr:from>
    <xdr:to>
      <xdr:col>10</xdr:col>
      <xdr:colOff>165100</xdr:colOff>
      <xdr:row>95</xdr:row>
      <xdr:rowOff>21355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20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37882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598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126581</xdr:rowOff>
    </xdr:from>
    <xdr:to>
      <xdr:col>6</xdr:col>
      <xdr:colOff>38100</xdr:colOff>
      <xdr:row>98</xdr:row>
      <xdr:rowOff>56731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5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47858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4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143129</xdr:rowOff>
    </xdr:from>
    <xdr:to>
      <xdr:col>55</xdr:col>
      <xdr:colOff>0</xdr:colOff>
      <xdr:row>38</xdr:row>
      <xdr:rowOff>28829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48677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17018</xdr:rowOff>
    </xdr:from>
    <xdr:to>
      <xdr:col>50</xdr:col>
      <xdr:colOff>114300</xdr:colOff>
      <xdr:row>38</xdr:row>
      <xdr:rowOff>28829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360668"/>
          <a:ext cx="889000" cy="18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17018</xdr:rowOff>
    </xdr:from>
    <xdr:to>
      <xdr:col>45</xdr:col>
      <xdr:colOff>177800</xdr:colOff>
      <xdr:row>37</xdr:row>
      <xdr:rowOff>165227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360668"/>
          <a:ext cx="889000" cy="14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136288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168656</xdr:rowOff>
    </xdr:from>
    <xdr:to>
      <xdr:col>41</xdr:col>
      <xdr:colOff>50800</xdr:colOff>
      <xdr:row>37</xdr:row>
      <xdr:rowOff>165227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5826506"/>
          <a:ext cx="889000" cy="68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136669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92329</xdr:rowOff>
    </xdr:from>
    <xdr:to>
      <xdr:col>55</xdr:col>
      <xdr:colOff>50800</xdr:colOff>
      <xdr:row>38</xdr:row>
      <xdr:rowOff>22479</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70756</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14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149479</xdr:rowOff>
    </xdr:from>
    <xdr:to>
      <xdr:col>50</xdr:col>
      <xdr:colOff>165100</xdr:colOff>
      <xdr:row>38</xdr:row>
      <xdr:rowOff>79629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70756</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585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137668</xdr:rowOff>
    </xdr:from>
    <xdr:to>
      <xdr:col>46</xdr:col>
      <xdr:colOff>38100</xdr:colOff>
      <xdr:row>37</xdr:row>
      <xdr:rowOff>67818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30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84345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08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114427</xdr:rowOff>
    </xdr:from>
    <xdr:to>
      <xdr:col>41</xdr:col>
      <xdr:colOff>101600</xdr:colOff>
      <xdr:row>38</xdr:row>
      <xdr:rowOff>44577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5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35704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50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117856</xdr:rowOff>
    </xdr:from>
    <xdr:to>
      <xdr:col>36</xdr:col>
      <xdr:colOff>165100</xdr:colOff>
      <xdr:row>34</xdr:row>
      <xdr:rowOff>48006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577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64533</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55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151724</xdr:rowOff>
    </xdr:from>
    <xdr:to>
      <xdr:col>55</xdr:col>
      <xdr:colOff>0</xdr:colOff>
      <xdr:row>57</xdr:row>
      <xdr:rowOff>158583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924374"/>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128224</xdr:rowOff>
    </xdr:from>
    <xdr:to>
      <xdr:col>50</xdr:col>
      <xdr:colOff>114300</xdr:colOff>
      <xdr:row>57</xdr:row>
      <xdr:rowOff>158583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9900874"/>
          <a:ext cx="889000" cy="3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128224</xdr:rowOff>
    </xdr:from>
    <xdr:to>
      <xdr:col>45</xdr:col>
      <xdr:colOff>177800</xdr:colOff>
      <xdr:row>57</xdr:row>
      <xdr:rowOff>166629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900874"/>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166629</xdr:rowOff>
    </xdr:from>
    <xdr:to>
      <xdr:col>41</xdr:col>
      <xdr:colOff>50800</xdr:colOff>
      <xdr:row>58</xdr:row>
      <xdr:rowOff>7707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9939279"/>
          <a:ext cx="8890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100924</xdr:rowOff>
    </xdr:from>
    <xdr:to>
      <xdr:col>55</xdr:col>
      <xdr:colOff>50800</xdr:colOff>
      <xdr:row>58</xdr:row>
      <xdr:rowOff>31074</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87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79351</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85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107783</xdr:rowOff>
    </xdr:from>
    <xdr:to>
      <xdr:col>50</xdr:col>
      <xdr:colOff>165100</xdr:colOff>
      <xdr:row>58</xdr:row>
      <xdr:rowOff>37933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88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29060</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997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77424</xdr:rowOff>
    </xdr:from>
    <xdr:to>
      <xdr:col>46</xdr:col>
      <xdr:colOff>38100</xdr:colOff>
      <xdr:row>58</xdr:row>
      <xdr:rowOff>7574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85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170151</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994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115829</xdr:rowOff>
    </xdr:from>
    <xdr:to>
      <xdr:col>41</xdr:col>
      <xdr:colOff>101600</xdr:colOff>
      <xdr:row>58</xdr:row>
      <xdr:rowOff>45979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88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37106</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98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128357</xdr:rowOff>
    </xdr:from>
    <xdr:to>
      <xdr:col>36</xdr:col>
      <xdr:colOff>165100</xdr:colOff>
      <xdr:row>58</xdr:row>
      <xdr:rowOff>58507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90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49634</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99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55690</xdr:rowOff>
    </xdr:from>
    <xdr:to>
      <xdr:col>55</xdr:col>
      <xdr:colOff>0</xdr:colOff>
      <xdr:row>77</xdr:row>
      <xdr:rowOff>130403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257340"/>
          <a:ext cx="838200" cy="7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350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55690</xdr:rowOff>
    </xdr:from>
    <xdr:to>
      <xdr:col>50</xdr:col>
      <xdr:colOff>114300</xdr:colOff>
      <xdr:row>77</xdr:row>
      <xdr:rowOff>57347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257340"/>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67708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44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57347</xdr:rowOff>
    </xdr:from>
    <xdr:to>
      <xdr:col>45</xdr:col>
      <xdr:colOff>177800</xdr:colOff>
      <xdr:row>77</xdr:row>
      <xdr:rowOff>61652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258997"/>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31456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32258</xdr:rowOff>
    </xdr:from>
    <xdr:to>
      <xdr:col>41</xdr:col>
      <xdr:colOff>50800</xdr:colOff>
      <xdr:row>77</xdr:row>
      <xdr:rowOff>61652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233908"/>
          <a:ext cx="889000" cy="2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169091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79603</xdr:rowOff>
    </xdr:from>
    <xdr:to>
      <xdr:col>55</xdr:col>
      <xdr:colOff>50800</xdr:colOff>
      <xdr:row>78</xdr:row>
      <xdr:rowOff>9753</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28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102480</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13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4890</xdr:rowOff>
    </xdr:from>
    <xdr:to>
      <xdr:col>50</xdr:col>
      <xdr:colOff>165100</xdr:colOff>
      <xdr:row>77</xdr:row>
      <xdr:rowOff>106490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2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123017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98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6547</xdr:rowOff>
    </xdr:from>
    <xdr:to>
      <xdr:col>46</xdr:col>
      <xdr:colOff>38100</xdr:colOff>
      <xdr:row>77</xdr:row>
      <xdr:rowOff>108147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20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124674</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98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10852</xdr:rowOff>
    </xdr:from>
    <xdr:to>
      <xdr:col>41</xdr:col>
      <xdr:colOff>101600</xdr:colOff>
      <xdr:row>77</xdr:row>
      <xdr:rowOff>112452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1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128979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98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152908</xdr:rowOff>
    </xdr:from>
    <xdr:to>
      <xdr:col>36</xdr:col>
      <xdr:colOff>165100</xdr:colOff>
      <xdr:row>77</xdr:row>
      <xdr:rowOff>83058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18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99585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95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7455</xdr:rowOff>
    </xdr:from>
    <xdr:to>
      <xdr:col>55</xdr:col>
      <xdr:colOff>0</xdr:colOff>
      <xdr:row>97</xdr:row>
      <xdr:rowOff>136080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38105"/>
          <a:ext cx="838200" cy="1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22276</xdr:rowOff>
    </xdr:from>
    <xdr:to>
      <xdr:col>50</xdr:col>
      <xdr:colOff>114300</xdr:colOff>
      <xdr:row>97</xdr:row>
      <xdr:rowOff>136080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52926"/>
          <a:ext cx="889000" cy="11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88531</xdr:rowOff>
    </xdr:from>
    <xdr:to>
      <xdr:col>45</xdr:col>
      <xdr:colOff>177800</xdr:colOff>
      <xdr:row>97</xdr:row>
      <xdr:rowOff>22276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547731"/>
          <a:ext cx="889000" cy="10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171056</xdr:rowOff>
    </xdr:from>
    <xdr:to>
      <xdr:col>41</xdr:col>
      <xdr:colOff>50800</xdr:colOff>
      <xdr:row>96</xdr:row>
      <xdr:rowOff>88531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458806"/>
          <a:ext cx="889000" cy="8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49001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77957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128105</xdr:rowOff>
    </xdr:from>
    <xdr:to>
      <xdr:col>55</xdr:col>
      <xdr:colOff>50800</xdr:colOff>
      <xdr:row>97</xdr:row>
      <xdr:rowOff>58255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8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106532</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85280</xdr:rowOff>
    </xdr:from>
    <xdr:to>
      <xdr:col>50</xdr:col>
      <xdr:colOff>165100</xdr:colOff>
      <xdr:row>98</xdr:row>
      <xdr:rowOff>15430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1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6557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0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142926</xdr:rowOff>
    </xdr:from>
    <xdr:to>
      <xdr:col>46</xdr:col>
      <xdr:colOff>38100</xdr:colOff>
      <xdr:row>97</xdr:row>
      <xdr:rowOff>73076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0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64203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9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37731</xdr:rowOff>
    </xdr:from>
    <xdr:to>
      <xdr:col>41</xdr:col>
      <xdr:colOff>101600</xdr:colOff>
      <xdr:row>96</xdr:row>
      <xdr:rowOff>139331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9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155858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27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120256</xdr:rowOff>
    </xdr:from>
    <xdr:to>
      <xdr:col>36</xdr:col>
      <xdr:colOff>165100</xdr:colOff>
      <xdr:row>96</xdr:row>
      <xdr:rowOff>50406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4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66933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18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62890</xdr:rowOff>
    </xdr:from>
    <xdr:to>
      <xdr:col>85</xdr:col>
      <xdr:colOff>127000</xdr:colOff>
      <xdr:row>37</xdr:row>
      <xdr:rowOff>43597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063640"/>
          <a:ext cx="838200" cy="32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165669</xdr:rowOff>
    </xdr:from>
    <xdr:to>
      <xdr:col>81</xdr:col>
      <xdr:colOff>50800</xdr:colOff>
      <xdr:row>37</xdr:row>
      <xdr:rowOff>43597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337869"/>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165669</xdr:rowOff>
    </xdr:from>
    <xdr:to>
      <xdr:col>76</xdr:col>
      <xdr:colOff>114300</xdr:colOff>
      <xdr:row>38</xdr:row>
      <xdr:rowOff>35092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337869"/>
          <a:ext cx="889000" cy="21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35092</xdr:rowOff>
    </xdr:from>
    <xdr:to>
      <xdr:col>71</xdr:col>
      <xdr:colOff>177800</xdr:colOff>
      <xdr:row>38</xdr:row>
      <xdr:rowOff>110439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550192"/>
          <a:ext cx="889000" cy="7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12090</xdr:rowOff>
    </xdr:from>
    <xdr:to>
      <xdr:col>85</xdr:col>
      <xdr:colOff>177800</xdr:colOff>
      <xdr:row>35</xdr:row>
      <xdr:rowOff>113690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0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34967</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86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164247</xdr:rowOff>
    </xdr:from>
    <xdr:to>
      <xdr:col>81</xdr:col>
      <xdr:colOff>101600</xdr:colOff>
      <xdr:row>37</xdr:row>
      <xdr:rowOff>94397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3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85524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2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114869</xdr:rowOff>
    </xdr:from>
    <xdr:to>
      <xdr:col>76</xdr:col>
      <xdr:colOff>165100</xdr:colOff>
      <xdr:row>37</xdr:row>
      <xdr:rowOff>45019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28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36146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37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155743</xdr:rowOff>
    </xdr:from>
    <xdr:to>
      <xdr:col>72</xdr:col>
      <xdr:colOff>38100</xdr:colOff>
      <xdr:row>38</xdr:row>
      <xdr:rowOff>85892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993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77019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9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59639</xdr:rowOff>
    </xdr:from>
    <xdr:to>
      <xdr:col>67</xdr:col>
      <xdr:colOff>101600</xdr:colOff>
      <xdr:row>38</xdr:row>
      <xdr:rowOff>161239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5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152366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66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169532</xdr:rowOff>
    </xdr:from>
    <xdr:to>
      <xdr:col>85</xdr:col>
      <xdr:colOff>127000</xdr:colOff>
      <xdr:row>55</xdr:row>
      <xdr:rowOff>78458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256382"/>
          <a:ext cx="838200" cy="25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169532</xdr:rowOff>
    </xdr:from>
    <xdr:to>
      <xdr:col>81</xdr:col>
      <xdr:colOff>50800</xdr:colOff>
      <xdr:row>58</xdr:row>
      <xdr:rowOff>84516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256382"/>
          <a:ext cx="889000" cy="77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84516</xdr:rowOff>
    </xdr:from>
    <xdr:to>
      <xdr:col>76</xdr:col>
      <xdr:colOff>114300</xdr:colOff>
      <xdr:row>59</xdr:row>
      <xdr:rowOff>75120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10028616"/>
          <a:ext cx="889000" cy="16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66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49129</xdr:rowOff>
    </xdr:from>
    <xdr:to>
      <xdr:col>71</xdr:col>
      <xdr:colOff>177800</xdr:colOff>
      <xdr:row>59</xdr:row>
      <xdr:rowOff>75120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650329"/>
          <a:ext cx="889000" cy="54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90212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97754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8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27658</xdr:rowOff>
    </xdr:from>
    <xdr:to>
      <xdr:col>85</xdr:col>
      <xdr:colOff>177800</xdr:colOff>
      <xdr:row>55</xdr:row>
      <xdr:rowOff>129258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4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50535</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30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118732</xdr:rowOff>
    </xdr:from>
    <xdr:to>
      <xdr:col>81</xdr:col>
      <xdr:colOff>101600</xdr:colOff>
      <xdr:row>54</xdr:row>
      <xdr:rowOff>48882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20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65409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898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33716</xdr:rowOff>
    </xdr:from>
    <xdr:to>
      <xdr:col>76</xdr:col>
      <xdr:colOff>165100</xdr:colOff>
      <xdr:row>58</xdr:row>
      <xdr:rowOff>135316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97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126443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1007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24320</xdr:rowOff>
    </xdr:from>
    <xdr:to>
      <xdr:col>72</xdr:col>
      <xdr:colOff>38100</xdr:colOff>
      <xdr:row>59</xdr:row>
      <xdr:rowOff>125920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1013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117047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23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169779</xdr:rowOff>
    </xdr:from>
    <xdr:to>
      <xdr:col>67</xdr:col>
      <xdr:colOff>101600</xdr:colOff>
      <xdr:row>56</xdr:row>
      <xdr:rowOff>99929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59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116456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37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27343</xdr:rowOff>
    </xdr:from>
    <xdr:to>
      <xdr:col>85</xdr:col>
      <xdr:colOff>127000</xdr:colOff>
      <xdr:row>77</xdr:row>
      <xdr:rowOff>125013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228993"/>
          <a:ext cx="838200" cy="9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73899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275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125013</xdr:rowOff>
    </xdr:from>
    <xdr:to>
      <xdr:col>81</xdr:col>
      <xdr:colOff>50800</xdr:colOff>
      <xdr:row>77</xdr:row>
      <xdr:rowOff>164788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3326663"/>
          <a:ext cx="889000" cy="3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23607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39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164788</xdr:rowOff>
    </xdr:from>
    <xdr:to>
      <xdr:col>76</xdr:col>
      <xdr:colOff>114300</xdr:colOff>
      <xdr:row>78</xdr:row>
      <xdr:rowOff>9055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3366438"/>
          <a:ext cx="88900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170332</xdr:rowOff>
    </xdr:from>
    <xdr:to>
      <xdr:col>71</xdr:col>
      <xdr:colOff>177800</xdr:colOff>
      <xdr:row>78</xdr:row>
      <xdr:rowOff>9055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71982"/>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147993</xdr:rowOff>
    </xdr:from>
    <xdr:to>
      <xdr:col>85</xdr:col>
      <xdr:colOff>177800</xdr:colOff>
      <xdr:row>77</xdr:row>
      <xdr:rowOff>78143</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17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170870</xdr:rowOff>
    </xdr:from>
    <xdr:ext cx="469744"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02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74213</xdr:rowOff>
    </xdr:from>
    <xdr:to>
      <xdr:col>81</xdr:col>
      <xdr:colOff>101600</xdr:colOff>
      <xdr:row>78</xdr:row>
      <xdr:rowOff>4363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27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20890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05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113988</xdr:rowOff>
    </xdr:from>
    <xdr:to>
      <xdr:col>76</xdr:col>
      <xdr:colOff>165100</xdr:colOff>
      <xdr:row>78</xdr:row>
      <xdr:rowOff>44138</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1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35265</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3017" y="13408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129705</xdr:rowOff>
    </xdr:from>
    <xdr:to>
      <xdr:col>72</xdr:col>
      <xdr:colOff>38100</xdr:colOff>
      <xdr:row>78</xdr:row>
      <xdr:rowOff>59855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3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50982</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424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119532</xdr:rowOff>
    </xdr:from>
    <xdr:to>
      <xdr:col>67</xdr:col>
      <xdr:colOff>101600</xdr:colOff>
      <xdr:row>78</xdr:row>
      <xdr:rowOff>49682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40809</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413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80530</xdr:rowOff>
    </xdr:from>
    <xdr:to>
      <xdr:col>85</xdr:col>
      <xdr:colOff>127000</xdr:colOff>
      <xdr:row>95</xdr:row>
      <xdr:rowOff>134976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368280"/>
          <a:ext cx="838200" cy="5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70129</xdr:rowOff>
    </xdr:from>
    <xdr:to>
      <xdr:col>81</xdr:col>
      <xdr:colOff>50800</xdr:colOff>
      <xdr:row>95</xdr:row>
      <xdr:rowOff>80530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357879"/>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70129</xdr:rowOff>
    </xdr:from>
    <xdr:to>
      <xdr:col>76</xdr:col>
      <xdr:colOff>114300</xdr:colOff>
      <xdr:row>95</xdr:row>
      <xdr:rowOff>133186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357879"/>
          <a:ext cx="889000" cy="6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133186</xdr:rowOff>
    </xdr:from>
    <xdr:to>
      <xdr:col>71</xdr:col>
      <xdr:colOff>177800</xdr:colOff>
      <xdr:row>96</xdr:row>
      <xdr:rowOff>40393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420936"/>
          <a:ext cx="889000" cy="7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84176</xdr:rowOff>
    </xdr:from>
    <xdr:to>
      <xdr:col>85</xdr:col>
      <xdr:colOff>177800</xdr:colOff>
      <xdr:row>96</xdr:row>
      <xdr:rowOff>14326</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37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62603</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35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29730</xdr:rowOff>
    </xdr:from>
    <xdr:to>
      <xdr:col>81</xdr:col>
      <xdr:colOff>101600</xdr:colOff>
      <xdr:row>95</xdr:row>
      <xdr:rowOff>131330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147857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09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19329</xdr:rowOff>
    </xdr:from>
    <xdr:to>
      <xdr:col>76</xdr:col>
      <xdr:colOff>165100</xdr:colOff>
      <xdr:row>95</xdr:row>
      <xdr:rowOff>120929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30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137456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82386</xdr:rowOff>
    </xdr:from>
    <xdr:to>
      <xdr:col>72</xdr:col>
      <xdr:colOff>38100</xdr:colOff>
      <xdr:row>96</xdr:row>
      <xdr:rowOff>12536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37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3663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161043</xdr:rowOff>
    </xdr:from>
    <xdr:to>
      <xdr:col>67</xdr:col>
      <xdr:colOff>101600</xdr:colOff>
      <xdr:row>96</xdr:row>
      <xdr:rowOff>91193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44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82320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4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135357</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1323300" y="6650457"/>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77064</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592164"/>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77064</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18656300" y="6592164"/>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157395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672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84557</xdr:rowOff>
    </xdr:from>
    <xdr:to>
      <xdr:col>116</xdr:col>
      <xdr:colOff>114300</xdr:colOff>
      <xdr:row>39</xdr:row>
      <xdr:rowOff>14707</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31666</xdr:rowOff>
    </xdr:from>
    <xdr:ext cx="313932"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26264</xdr:rowOff>
    </xdr:from>
    <xdr:to>
      <xdr:col>102</xdr:col>
      <xdr:colOff>165100</xdr:colOff>
      <xdr:row>38</xdr:row>
      <xdr:rowOff>127864</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5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民生費は、住民税非課税世帯等臨時特別給付事業の縮小に伴う減少があったものの、定額減税補足給付金や自立支援給付費、保育園運営費負担金の増加により、前年度より増加した。</a:t>
          </a:r>
        </a:p>
        <a:p>
          <a:r>
            <a:rPr kumimoji="1" lang="ja-JP" altLang="en-US" sz="1300">
              <a:latin typeface="ＭＳ Ｐゴシック" panose="020B0600070205080204" pitchFamily="50" charset="-128"/>
              <a:ea typeface="ＭＳ Ｐゴシック" panose="020B0600070205080204" pitchFamily="50" charset="-128"/>
            </a:rPr>
            <a:t>　衛生費は、新型コロナウイルスワクチンの定期接種化に伴う委託料の増や保健センター整備事業の実施に伴う増額があったものの、新型コロナウイルスワクチン接種事業や</a:t>
          </a:r>
          <a:r>
            <a:rPr kumimoji="1" lang="en-US" altLang="ja-JP" sz="1300">
              <a:latin typeface="ＭＳ Ｐゴシック" panose="020B0600070205080204" pitchFamily="50" charset="-128"/>
              <a:ea typeface="ＭＳ Ｐゴシック" panose="020B0600070205080204" pitchFamily="50" charset="-128"/>
            </a:rPr>
            <a:t>PCR</a:t>
          </a:r>
          <a:r>
            <a:rPr kumimoji="1" lang="ja-JP" altLang="en-US" sz="1300">
              <a:latin typeface="ＭＳ Ｐゴシック" panose="020B0600070205080204" pitchFamily="50" charset="-128"/>
              <a:ea typeface="ＭＳ Ｐゴシック" panose="020B0600070205080204" pitchFamily="50" charset="-128"/>
            </a:rPr>
            <a:t>検査センター開設事業の終了に伴い、前年度より大幅に減少した。</a:t>
          </a:r>
        </a:p>
        <a:p>
          <a:r>
            <a:rPr kumimoji="1" lang="ja-JP" altLang="en-US" sz="1300">
              <a:latin typeface="ＭＳ Ｐゴシック" panose="020B0600070205080204" pitchFamily="50" charset="-128"/>
              <a:ea typeface="ＭＳ Ｐゴシック" panose="020B0600070205080204" pitchFamily="50" charset="-128"/>
            </a:rPr>
            <a:t>　商工費は、地域消費喚起プレミアム商品券発行事業の終了に伴い、大幅に減少した。</a:t>
          </a:r>
        </a:p>
        <a:p>
          <a:r>
            <a:rPr kumimoji="1" lang="ja-JP" altLang="en-US" sz="1300">
              <a:latin typeface="ＭＳ Ｐゴシック" panose="020B0600070205080204" pitchFamily="50" charset="-128"/>
              <a:ea typeface="ＭＳ Ｐゴシック" panose="020B0600070205080204" pitchFamily="50" charset="-128"/>
            </a:rPr>
            <a:t>　消防費は、消防通信指令システムの共同運用事業により、前年度より大幅に増加した。</a:t>
          </a:r>
        </a:p>
        <a:p>
          <a:r>
            <a:rPr kumimoji="1" lang="ja-JP" altLang="en-US" sz="1300">
              <a:latin typeface="ＭＳ Ｐゴシック" panose="020B0600070205080204" pitchFamily="50" charset="-128"/>
              <a:ea typeface="ＭＳ Ｐゴシック" panose="020B0600070205080204" pitchFamily="50" charset="-128"/>
            </a:rPr>
            <a:t>　教育費は、学校給食共同調理場建設事業の完了や体育館空調整備事業の縮小に伴い、前年度より大幅に減少した。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月に発生した台風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号の影響により、前年度より大幅に増加した。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実質収支比率について、令和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2.55</a:t>
          </a:r>
          <a:r>
            <a:rPr kumimoji="1" lang="ja-JP" altLang="en-US" sz="1400">
              <a:latin typeface="ＭＳ ゴシック" pitchFamily="49" charset="-128"/>
              <a:ea typeface="ＭＳ ゴシック" pitchFamily="49" charset="-128"/>
            </a:rPr>
            <a:t>％となり、前年度を下回った。</a:t>
          </a:r>
        </a:p>
        <a:p>
          <a:r>
            <a:rPr kumimoji="1" lang="ja-JP" altLang="en-US" sz="1400">
              <a:latin typeface="ＭＳ ゴシック" pitchFamily="49" charset="-128"/>
              <a:ea typeface="ＭＳ ゴシック" pitchFamily="49" charset="-128"/>
            </a:rPr>
            <a:t>昨年度の歳入歳出額との比較において、歳入の減少額より歳出の減少額の方が大きかったものの、翌年度に繰り越すべき財源が増加したことにより</a:t>
          </a:r>
          <a:r>
            <a:rPr kumimoji="1" lang="en-US" altLang="ja-JP" sz="1400">
              <a:latin typeface="ＭＳ ゴシック" pitchFamily="49" charset="-128"/>
              <a:ea typeface="ＭＳ ゴシック" pitchFamily="49" charset="-128"/>
            </a:rPr>
            <a:t>0.45</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財政調整基金や実質単年度収支については、収支改善を図ることにより適正水準を確保する。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連結実質赤字額はなく、良好な状態である。今後も持続可能な財政基盤の確立に向けて、不断の経営努力を行う。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64154513</v>
      </c>
      <c r="BO4" s="449"/>
      <c r="BP4" s="449"/>
      <c r="BQ4" s="449"/>
      <c r="BR4" s="449"/>
      <c r="BS4" s="449"/>
      <c r="BT4" s="449"/>
      <c r="BU4" s="450"/>
      <c r="BV4" s="448">
        <v>64306010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2.6</v>
      </c>
      <c r="CU4" s="589"/>
      <c r="CV4" s="589"/>
      <c r="CW4" s="589"/>
      <c r="CX4" s="589"/>
      <c r="CY4" s="589"/>
      <c r="CZ4" s="589"/>
      <c r="DA4" s="590"/>
      <c r="DB4" s="588">
        <v>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62784526</v>
      </c>
      <c r="BO5" s="420"/>
      <c r="BP5" s="420"/>
      <c r="BQ5" s="420"/>
      <c r="BR5" s="420"/>
      <c r="BS5" s="420"/>
      <c r="BT5" s="420"/>
      <c r="BU5" s="421"/>
      <c r="BV5" s="419">
        <v>63233071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97.4</v>
      </c>
      <c r="CU5" s="417"/>
      <c r="CV5" s="417"/>
      <c r="CW5" s="417"/>
      <c r="CX5" s="417"/>
      <c r="CY5" s="417"/>
      <c r="CZ5" s="417"/>
      <c r="DA5" s="418"/>
      <c r="DB5" s="416">
        <v>97.1</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1369987</v>
      </c>
      <c r="BO6" s="420"/>
      <c r="BP6" s="420"/>
      <c r="BQ6" s="420"/>
      <c r="BR6" s="420"/>
      <c r="BS6" s="420"/>
      <c r="BT6" s="420"/>
      <c r="BU6" s="421"/>
      <c r="BV6" s="419">
        <v>1072939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97.7</v>
      </c>
      <c r="CU6" s="563"/>
      <c r="CV6" s="563"/>
      <c r="CW6" s="563"/>
      <c r="CX6" s="563"/>
      <c r="CY6" s="563"/>
      <c r="CZ6" s="563"/>
      <c r="DA6" s="564"/>
      <c r="DB6" s="562">
        <v>97.9</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663474</v>
      </c>
      <c r="BO7" s="420"/>
      <c r="BP7" s="420"/>
      <c r="BQ7" s="420"/>
      <c r="BR7" s="420"/>
      <c r="BS7" s="420"/>
      <c r="BT7" s="420"/>
      <c r="BU7" s="421"/>
      <c r="BV7" s="419">
        <v>257564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27693729</v>
      </c>
      <c r="CU7" s="420"/>
      <c r="CV7" s="420"/>
      <c r="CW7" s="420"/>
      <c r="CX7" s="420"/>
      <c r="CY7" s="420"/>
      <c r="CZ7" s="420"/>
      <c r="DA7" s="421"/>
      <c r="DB7" s="419">
        <v>27176022</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706513</v>
      </c>
      <c r="BO8" s="420"/>
      <c r="BP8" s="420"/>
      <c r="BQ8" s="420"/>
      <c r="BR8" s="420"/>
      <c r="BS8" s="420"/>
      <c r="BT8" s="420"/>
      <c r="BU8" s="421"/>
      <c r="BV8" s="419">
        <v>815375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0.56000000000000005</v>
      </c>
      <c r="CU8" s="523"/>
      <c r="CV8" s="523"/>
      <c r="CW8" s="523"/>
      <c r="CX8" s="523"/>
      <c r="CY8" s="523"/>
      <c r="CZ8" s="523"/>
      <c r="DA8" s="524"/>
      <c r="DB8" s="522">
        <v>0.55000000000000004</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115321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-108862</v>
      </c>
      <c r="BO9" s="420"/>
      <c r="BP9" s="420"/>
      <c r="BQ9" s="420"/>
      <c r="BR9" s="420"/>
      <c r="BS9" s="420"/>
      <c r="BT9" s="420"/>
      <c r="BU9" s="421"/>
      <c r="BV9" s="419">
        <v>119823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8.5</v>
      </c>
      <c r="CU9" s="417"/>
      <c r="CV9" s="417"/>
      <c r="CW9" s="417"/>
      <c r="CX9" s="417"/>
      <c r="CY9" s="417"/>
      <c r="CZ9" s="417"/>
      <c r="DA9" s="418"/>
      <c r="DB9" s="416">
        <v>9.6999999999999993</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122138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640845</v>
      </c>
      <c r="BO10" s="420"/>
      <c r="BP10" s="420"/>
      <c r="BQ10" s="420"/>
      <c r="BR10" s="420"/>
      <c r="BS10" s="420"/>
      <c r="BT10" s="420"/>
      <c r="BU10" s="421"/>
      <c r="BV10" s="419">
        <v>581656</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107470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112115</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1500000</v>
      </c>
      <c r="BO12" s="420"/>
      <c r="BP12" s="420"/>
      <c r="BQ12" s="420"/>
      <c r="BR12" s="420"/>
      <c r="BS12" s="420"/>
      <c r="BT12" s="420"/>
      <c r="BU12" s="421"/>
      <c r="BV12" s="419">
        <v>1400000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129</v>
      </c>
      <c r="N13" s="504"/>
      <c r="O13" s="504"/>
      <c r="P13" s="504"/>
      <c r="Q13" s="505"/>
      <c r="R13" s="506">
        <v>106748</v>
      </c>
      <c r="S13" s="507"/>
      <c r="T13" s="507"/>
      <c r="U13" s="507"/>
      <c r="V13" s="508"/>
      <c r="W13" s="509" t="s">
        <v>130</v>
      </c>
      <c r="X13" s="405"/>
      <c r="Y13" s="405"/>
      <c r="Z13" s="405"/>
      <c r="AA13" s="405"/>
      <c r="AB13" s="406"/>
      <c r="AC13" s="372">
        <v>609</v>
      </c>
      <c r="AD13" s="373"/>
      <c r="AE13" s="373"/>
      <c r="AF13" s="373"/>
      <c r="AG13" s="374"/>
      <c r="AH13" s="372">
        <v>609</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-968017</v>
      </c>
      <c r="BO13" s="420"/>
      <c r="BP13" s="420"/>
      <c r="BQ13" s="420"/>
      <c r="BR13" s="420"/>
      <c r="BS13" s="420"/>
      <c r="BT13" s="420"/>
      <c r="BU13" s="421"/>
      <c r="BV13" s="419">
        <v>-591051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v>
      </c>
      <c r="CU13" s="417"/>
      <c r="CV13" s="417"/>
      <c r="CW13" s="417"/>
      <c r="CX13" s="417"/>
      <c r="CY13" s="417"/>
      <c r="CZ13" s="417"/>
      <c r="DA13" s="418"/>
      <c r="DB13" s="416">
        <v>4.0999999999999996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112926</v>
      </c>
      <c r="S14" s="507"/>
      <c r="T14" s="507"/>
      <c r="U14" s="507"/>
      <c r="V14" s="508"/>
      <c r="W14" s="510"/>
      <c r="X14" s="408"/>
      <c r="Y14" s="408"/>
      <c r="Z14" s="408"/>
      <c r="AA14" s="408"/>
      <c r="AB14" s="409"/>
      <c r="AC14" s="499">
        <v>1.3</v>
      </c>
      <c r="AD14" s="500"/>
      <c r="AE14" s="500"/>
      <c r="AF14" s="500"/>
      <c r="AG14" s="501"/>
      <c r="AH14" s="499">
        <v>1.2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129</v>
      </c>
      <c r="N15" s="504"/>
      <c r="O15" s="504"/>
      <c r="P15" s="504"/>
      <c r="Q15" s="505"/>
      <c r="R15" s="506">
        <v>108013</v>
      </c>
      <c r="S15" s="507"/>
      <c r="T15" s="507"/>
      <c r="U15" s="507"/>
      <c r="V15" s="508"/>
      <c r="W15" s="509" t="s">
        <v>137</v>
      </c>
      <c r="X15" s="405"/>
      <c r="Y15" s="405"/>
      <c r="Z15" s="405"/>
      <c r="AA15" s="405"/>
      <c r="AB15" s="406"/>
      <c r="AC15" s="372">
        <v>6365</v>
      </c>
      <c r="AD15" s="373"/>
      <c r="AE15" s="373"/>
      <c r="AF15" s="373"/>
      <c r="AG15" s="374"/>
      <c r="AH15" s="372">
        <v>6570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13470867</v>
      </c>
      <c r="BO15" s="449"/>
      <c r="BP15" s="449"/>
      <c r="BQ15" s="449"/>
      <c r="BR15" s="449"/>
      <c r="BS15" s="449"/>
      <c r="BT15" s="449"/>
      <c r="BU15" s="450"/>
      <c r="BV15" s="448">
        <v>13320270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13.2</v>
      </c>
      <c r="AD16" s="500"/>
      <c r="AE16" s="500"/>
      <c r="AF16" s="500"/>
      <c r="AG16" s="501"/>
      <c r="AH16" s="499">
        <v>13.4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24052032</v>
      </c>
      <c r="BO16" s="420"/>
      <c r="BP16" s="420"/>
      <c r="BQ16" s="420"/>
      <c r="BR16" s="420"/>
      <c r="BS16" s="420"/>
      <c r="BT16" s="420"/>
      <c r="BU16" s="421"/>
      <c r="BV16" s="419">
        <v>23452898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41266</v>
      </c>
      <c r="AD17" s="373"/>
      <c r="AE17" s="373"/>
      <c r="AF17" s="373"/>
      <c r="AG17" s="374"/>
      <c r="AH17" s="372">
        <v>42008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17010454</v>
      </c>
      <c r="BO17" s="420"/>
      <c r="BP17" s="420"/>
      <c r="BQ17" s="420"/>
      <c r="BR17" s="420"/>
      <c r="BS17" s="420"/>
      <c r="BT17" s="420"/>
      <c r="BU17" s="421"/>
      <c r="BV17" s="419">
        <v>16820064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125.34</v>
      </c>
      <c r="M18" s="472"/>
      <c r="N18" s="472"/>
      <c r="O18" s="472"/>
      <c r="P18" s="472"/>
      <c r="Q18" s="472"/>
      <c r="R18" s="473"/>
      <c r="S18" s="473"/>
      <c r="T18" s="473"/>
      <c r="U18" s="473"/>
      <c r="V18" s="474"/>
      <c r="W18" s="490"/>
      <c r="X18" s="491"/>
      <c r="Y18" s="491"/>
      <c r="Z18" s="491"/>
      <c r="AA18" s="491"/>
      <c r="AB18" s="515"/>
      <c r="AC18" s="389">
        <v>85.5</v>
      </c>
      <c r="AD18" s="390"/>
      <c r="AE18" s="390"/>
      <c r="AF18" s="390"/>
      <c r="AG18" s="475"/>
      <c r="AH18" s="389">
        <v>85.4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28196750</v>
      </c>
      <c r="BO18" s="420"/>
      <c r="BP18" s="420"/>
      <c r="BQ18" s="420"/>
      <c r="BR18" s="420"/>
      <c r="BS18" s="420"/>
      <c r="BT18" s="420"/>
      <c r="BU18" s="421"/>
      <c r="BV18" s="419">
        <v>27082898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920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38408210</v>
      </c>
      <c r="BO19" s="420"/>
      <c r="BP19" s="420"/>
      <c r="BQ19" s="420"/>
      <c r="BR19" s="420"/>
      <c r="BS19" s="420"/>
      <c r="BT19" s="420"/>
      <c r="BU19" s="421"/>
      <c r="BV19" s="419">
        <v>37287810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54336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38967351</v>
      </c>
      <c r="BO22" s="449"/>
      <c r="BP22" s="449"/>
      <c r="BQ22" s="449"/>
      <c r="BR22" s="449"/>
      <c r="BS22" s="449"/>
      <c r="BT22" s="449"/>
      <c r="BU22" s="450"/>
      <c r="BV22" s="448">
        <v>38454199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34495971</v>
      </c>
      <c r="BO23" s="420"/>
      <c r="BP23" s="420"/>
      <c r="BQ23" s="420"/>
      <c r="BR23" s="420"/>
      <c r="BS23" s="420"/>
      <c r="BT23" s="420"/>
      <c r="BU23" s="421"/>
      <c r="BV23" s="419">
        <v>33805330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8940</v>
      </c>
      <c r="R24" s="373"/>
      <c r="S24" s="373"/>
      <c r="T24" s="373"/>
      <c r="U24" s="373"/>
      <c r="V24" s="374"/>
      <c r="W24" s="462"/>
      <c r="X24" s="399"/>
      <c r="Y24" s="400"/>
      <c r="Z24" s="375" t="s">
        <v>162</v>
      </c>
      <c r="AA24" s="376"/>
      <c r="AB24" s="376"/>
      <c r="AC24" s="376"/>
      <c r="AD24" s="376"/>
      <c r="AE24" s="376"/>
      <c r="AF24" s="376"/>
      <c r="AG24" s="377"/>
      <c r="AH24" s="372">
        <v>803</v>
      </c>
      <c r="AI24" s="373"/>
      <c r="AJ24" s="373"/>
      <c r="AK24" s="373"/>
      <c r="AL24" s="374"/>
      <c r="AM24" s="372">
        <v>2549525</v>
      </c>
      <c r="AN24" s="373"/>
      <c r="AO24" s="373"/>
      <c r="AP24" s="373"/>
      <c r="AQ24" s="373"/>
      <c r="AR24" s="374"/>
      <c r="AS24" s="372">
        <v>3175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24984684</v>
      </c>
      <c r="BO24" s="420"/>
      <c r="BP24" s="420"/>
      <c r="BQ24" s="420"/>
      <c r="BR24" s="420"/>
      <c r="BS24" s="420"/>
      <c r="BT24" s="420"/>
      <c r="BU24" s="421"/>
      <c r="BV24" s="419">
        <v>22898246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7420</v>
      </c>
      <c r="R25" s="373"/>
      <c r="S25" s="373"/>
      <c r="T25" s="373"/>
      <c r="U25" s="373"/>
      <c r="V25" s="374"/>
      <c r="W25" s="462"/>
      <c r="X25" s="399"/>
      <c r="Y25" s="400"/>
      <c r="Z25" s="375" t="s">
        <v>165</v>
      </c>
      <c r="AA25" s="376"/>
      <c r="AB25" s="376"/>
      <c r="AC25" s="376"/>
      <c r="AD25" s="376"/>
      <c r="AE25" s="376"/>
      <c r="AF25" s="376"/>
      <c r="AG25" s="377"/>
      <c r="AH25" s="372">
        <v>142</v>
      </c>
      <c r="AI25" s="373"/>
      <c r="AJ25" s="373"/>
      <c r="AK25" s="373"/>
      <c r="AL25" s="374"/>
      <c r="AM25" s="372">
        <v>422024</v>
      </c>
      <c r="AN25" s="373"/>
      <c r="AO25" s="373"/>
      <c r="AP25" s="373"/>
      <c r="AQ25" s="373"/>
      <c r="AR25" s="374"/>
      <c r="AS25" s="372">
        <v>2972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8632858</v>
      </c>
      <c r="BO25" s="449"/>
      <c r="BP25" s="449"/>
      <c r="BQ25" s="449"/>
      <c r="BR25" s="449"/>
      <c r="BS25" s="449"/>
      <c r="BT25" s="449"/>
      <c r="BU25" s="450"/>
      <c r="BV25" s="448">
        <v>11530363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6640</v>
      </c>
      <c r="R26" s="373"/>
      <c r="S26" s="373"/>
      <c r="T26" s="373"/>
      <c r="U26" s="373"/>
      <c r="V26" s="374"/>
      <c r="W26" s="462"/>
      <c r="X26" s="399"/>
      <c r="Y26" s="400"/>
      <c r="Z26" s="375" t="s">
        <v>168</v>
      </c>
      <c r="AA26" s="430"/>
      <c r="AB26" s="430"/>
      <c r="AC26" s="430"/>
      <c r="AD26" s="430"/>
      <c r="AE26" s="430"/>
      <c r="AF26" s="430"/>
      <c r="AG26" s="431"/>
      <c r="AH26" s="372">
        <v>73</v>
      </c>
      <c r="AI26" s="373"/>
      <c r="AJ26" s="373"/>
      <c r="AK26" s="373"/>
      <c r="AL26" s="374"/>
      <c r="AM26" s="372">
        <v>229439</v>
      </c>
      <c r="AN26" s="373"/>
      <c r="AO26" s="373"/>
      <c r="AP26" s="373"/>
      <c r="AQ26" s="373"/>
      <c r="AR26" s="374"/>
      <c r="AS26" s="372">
        <v>3143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630000</v>
      </c>
      <c r="BO26" s="420"/>
      <c r="BP26" s="420"/>
      <c r="BQ26" s="420"/>
      <c r="BR26" s="420"/>
      <c r="BS26" s="420"/>
      <c r="BT26" s="420"/>
      <c r="BU26" s="421"/>
      <c r="BV26" s="419">
        <v>670000</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5510</v>
      </c>
      <c r="R27" s="373"/>
      <c r="S27" s="373"/>
      <c r="T27" s="373"/>
      <c r="U27" s="373"/>
      <c r="V27" s="374"/>
      <c r="W27" s="462"/>
      <c r="X27" s="399"/>
      <c r="Y27" s="400"/>
      <c r="Z27" s="375" t="s">
        <v>171</v>
      </c>
      <c r="AA27" s="376"/>
      <c r="AB27" s="376"/>
      <c r="AC27" s="376"/>
      <c r="AD27" s="376"/>
      <c r="AE27" s="376"/>
      <c r="AF27" s="376"/>
      <c r="AG27" s="377"/>
      <c r="AH27" s="372">
        <v>37</v>
      </c>
      <c r="AI27" s="373"/>
      <c r="AJ27" s="373"/>
      <c r="AK27" s="373"/>
      <c r="AL27" s="374"/>
      <c r="AM27" s="372">
        <v>138828</v>
      </c>
      <c r="AN27" s="373"/>
      <c r="AO27" s="373"/>
      <c r="AP27" s="373"/>
      <c r="AQ27" s="373"/>
      <c r="AR27" s="374"/>
      <c r="AS27" s="372">
        <v>3752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121</v>
      </c>
      <c r="BO27" s="454"/>
      <c r="BP27" s="454"/>
      <c r="BQ27" s="454"/>
      <c r="BR27" s="454"/>
      <c r="BS27" s="454"/>
      <c r="BT27" s="454"/>
      <c r="BU27" s="455"/>
      <c r="BV27" s="453" t="s">
        <v>121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4960</v>
      </c>
      <c r="R28" s="373"/>
      <c r="S28" s="373"/>
      <c r="T28" s="373"/>
      <c r="U28" s="373"/>
      <c r="V28" s="374"/>
      <c r="W28" s="462"/>
      <c r="X28" s="399"/>
      <c r="Y28" s="400"/>
      <c r="Z28" s="375" t="s">
        <v>174</v>
      </c>
      <c r="AA28" s="376"/>
      <c r="AB28" s="376"/>
      <c r="AC28" s="376"/>
      <c r="AD28" s="376"/>
      <c r="AE28" s="376"/>
      <c r="AF28" s="376"/>
      <c r="AG28" s="377"/>
      <c r="AH28" s="372">
        <v>20</v>
      </c>
      <c r="AI28" s="373"/>
      <c r="AJ28" s="373"/>
      <c r="AK28" s="373"/>
      <c r="AL28" s="374"/>
      <c r="AM28" s="372">
        <v>49940</v>
      </c>
      <c r="AN28" s="373"/>
      <c r="AO28" s="373"/>
      <c r="AP28" s="373"/>
      <c r="AQ28" s="373"/>
      <c r="AR28" s="374"/>
      <c r="AS28" s="372">
        <v>2497</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6188334</v>
      </c>
      <c r="BO28" s="449"/>
      <c r="BP28" s="449"/>
      <c r="BQ28" s="449"/>
      <c r="BR28" s="449"/>
      <c r="BS28" s="449"/>
      <c r="BT28" s="449"/>
      <c r="BU28" s="450"/>
      <c r="BV28" s="448">
        <v>7047489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23</v>
      </c>
      <c r="M29" s="373"/>
      <c r="N29" s="373"/>
      <c r="O29" s="373"/>
      <c r="P29" s="374"/>
      <c r="Q29" s="372">
        <v>4630</v>
      </c>
      <c r="R29" s="373"/>
      <c r="S29" s="373"/>
      <c r="T29" s="373"/>
      <c r="U29" s="373"/>
      <c r="V29" s="374"/>
      <c r="W29" s="463"/>
      <c r="X29" s="464"/>
      <c r="Y29" s="465"/>
      <c r="Z29" s="375" t="s">
        <v>177</v>
      </c>
      <c r="AA29" s="376"/>
      <c r="AB29" s="376"/>
      <c r="AC29" s="376"/>
      <c r="AD29" s="376"/>
      <c r="AE29" s="376"/>
      <c r="AF29" s="376"/>
      <c r="AG29" s="377"/>
      <c r="AH29" s="372">
        <v>860</v>
      </c>
      <c r="AI29" s="373"/>
      <c r="AJ29" s="373"/>
      <c r="AK29" s="373"/>
      <c r="AL29" s="374"/>
      <c r="AM29" s="372">
        <v>2738293</v>
      </c>
      <c r="AN29" s="373"/>
      <c r="AO29" s="373"/>
      <c r="AP29" s="373"/>
      <c r="AQ29" s="373"/>
      <c r="AR29" s="374"/>
      <c r="AS29" s="372">
        <v>3184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584908</v>
      </c>
      <c r="BO29" s="420"/>
      <c r="BP29" s="420"/>
      <c r="BQ29" s="420"/>
      <c r="BR29" s="420"/>
      <c r="BS29" s="420"/>
      <c r="BT29" s="420"/>
      <c r="BU29" s="421"/>
      <c r="BV29" s="419">
        <v>545427</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5113918</v>
      </c>
      <c r="BO30" s="454"/>
      <c r="BP30" s="454"/>
      <c r="BQ30" s="454"/>
      <c r="BR30" s="454"/>
      <c r="BS30" s="454"/>
      <c r="BT30" s="454"/>
      <c r="BU30" s="455"/>
      <c r="BV30" s="453">
        <v>4959859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9</v>
      </c>
      <c r="BF34" s="367"/>
      <c r="BG34" s="368" t="str">
        <f>IF('各会計、関係団体の財政状況及び健全化判断比率'!B34="","",'各会計、関係団体の財政状況及び健全化判断比率'!B34)</f>
        <v>地方卸売市場事業特別会計</v>
      </c>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大分県交通災害共済組合（交通災害共済事業会計）</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一般財団法人別府市綜合振興センター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公共用地先行取得事業特別会計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公共下水道事業会計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別杵速見地域広域市町村圏事務組合（一般会計）</v>
      </c>
      <c r="BZ35" s="368"/>
      <c r="CA35" s="368"/>
      <c r="CB35" s="368"/>
      <c r="CC35" s="368"/>
      <c r="CD35" s="368"/>
      <c r="CE35" s="368"/>
      <c r="CF35" s="368"/>
      <c r="CG35" s="368"/>
      <c r="CH35" s="368"/>
      <c r="CI35" s="368"/>
      <c r="CJ35" s="368"/>
      <c r="CK35" s="368"/>
      <c r="CL35" s="368"/>
      <c r="CM35" s="368"/>
      <c r="CN35" s="169"/>
      <c r="CO35" s="367">
        <f t="shared" ref="CO35:CO43" si="3">IF(CQ35="","",CO34+1)</f>
        <v>20</v>
      </c>
      <c r="CP35" s="367"/>
      <c r="CQ35" s="368" t="str">
        <f>IF('各会計、関係団体の財政状況及び健全化判断比率'!BS8="","",'各会計、関係団体の財政状況及び健全化判断比率'!BS8)</f>
        <v>一般財団法人大分県東部勤労者福祉サービスセンター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IF('各会計、関係団体の財政状況及び健全化判断比率'!B33="","",'各会計、関係団体の財政状況及び健全化判断比率'!B33)</f>
        <v>競輪事業会計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別杵速見地域広域市町村圏事務組合（秋草葬祭場事業特別会計）</v>
      </c>
      <c r="BZ36" s="368"/>
      <c r="CA36" s="368"/>
      <c r="CB36" s="368"/>
      <c r="CC36" s="368"/>
      <c r="CD36" s="368"/>
      <c r="CE36" s="368"/>
      <c r="CF36" s="368"/>
      <c r="CG36" s="368"/>
      <c r="CH36" s="368"/>
      <c r="CI36" s="368"/>
      <c r="CJ36" s="368"/>
      <c r="CK36" s="368"/>
      <c r="CL36" s="368"/>
      <c r="CM36" s="368"/>
      <c r="CN36" s="169"/>
      <c r="CO36" s="367">
        <f t="shared" si="3"/>
        <v>21</v>
      </c>
      <c r="CP36" s="367"/>
      <c r="CQ36" s="368" t="str">
        <f>IF('各会計、関係団体の財政状況及び健全化判断比率'!BS9="","",'各会計、関係団体の財政状況及び健全化判断比率'!BS9)</f>
        <v>別府市公設市場精算株式会社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別杵速見地域広域市町村圏事務組合（藤ヶ谷清掃センター事業特別会計）</v>
      </c>
      <c r="BZ37" s="368"/>
      <c r="CA37" s="368"/>
      <c r="CB37" s="368"/>
      <c r="CC37" s="368"/>
      <c r="CD37" s="368"/>
      <c r="CE37" s="368"/>
      <c r="CF37" s="368"/>
      <c r="CG37" s="368"/>
      <c r="CH37" s="368"/>
      <c r="CI37" s="368"/>
      <c r="CJ37" s="368"/>
      <c r="CK37" s="368"/>
      <c r="CL37" s="368"/>
      <c r="CM37" s="368"/>
      <c r="CN37" s="169"/>
      <c r="CO37" s="367">
        <f t="shared" si="3"/>
        <v>22</v>
      </c>
      <c r="CP37" s="367"/>
      <c r="CQ37" s="368" t="str">
        <f>IF('各会計、関係団体の財政状況及び健全化判断比率'!BS10="","",'各会計、関係団体の財政状況及び健全化判断比率'!BS10)</f>
        <v>一般財団法人別府市産業連携・協働プラットフォームＢ－ｂｉｚ ＬＩＮＫ</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別杵速見地域広域市町村圏事務組合（介護認定審査会事業特別会計）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別杵速見地域広域市町村圏事務組合（普通会計）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 xml:space="preserve">大分県市町村会館管理組合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17</v>
      </c>
      <c r="BX41" s="367"/>
      <c r="BY41" s="368" t="str">
        <f>IF('各会計、関係団体の財政状況及び健全化判断比率'!B75="","",'各会計、関係団体の財政状況及び健全化判断比率'!B75)</f>
        <v>大分県後期高齢者医療広域連合（普通会計）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18</v>
      </c>
      <c r="BX42" s="367"/>
      <c r="BY42" s="368" t="str">
        <f>IF('各会計、関係団体の財政状況及び健全化判断比率'!B76="","",'各会計、関係団体の財政状況及び健全化判断比率'!B76)</f>
        <v>大分県後期高齢者医療広域連合（後期高齢者医療事業会計）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J2IXF7yqWgfUVrPvZLnkQLQ76gUJX6M8kjw5SgJuNeUGsDRjMTybTGZAA/3Ux8US5TZRO9KbL+TKpfLoS6LuyA==" saltValue="Ty9ZFtpEVopV2i9GXAaHX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535</v>
      </c>
      <c r="D34" s="1151"/>
      <c r="E34" s="1152"/>
      <c r="F34" s="32" t="s">
        <v>489</v>
      </c>
      <c r="G34" s="33" t="s">
        <v>489</v>
      </c>
      <c r="H34" s="33" t="s">
        <v>489</v>
      </c>
      <c r="I34" s="33" t="s">
        <v>489</v>
      </c>
      <c r="J34" s="34">
        <v>10.87</v>
      </c>
      <c r="K34" s="22"/>
      <c r="L34" s="22"/>
      <c r="M34" s="22"/>
      <c r="N34" s="22"/>
      <c r="O34" s="22"/>
      <c r="P34" s="22"/>
    </row>
    <row r="35" spans="1:16" ht="39" customHeight="1" x14ac:dyDescent="0.15">
      <c r="A35" s="22"/>
      <c r="B35" s="35"/>
      <c r="C35" s="1145" t="s">
        <v>536</v>
      </c>
      <c r="D35" s="1146"/>
      <c r="E35" s="1147"/>
      <c r="F35" s="36">
        <v>6.43</v>
      </c>
      <c r="G35" s="37">
        <v>5.5</v>
      </c>
      <c r="H35" s="37">
        <v>5.46</v>
      </c>
      <c r="I35" s="37">
        <v>5.54</v>
      </c>
      <c r="J35" s="38">
        <v>5.22</v>
      </c>
      <c r="K35" s="22"/>
      <c r="L35" s="22"/>
      <c r="M35" s="22"/>
      <c r="N35" s="22"/>
      <c r="O35" s="22"/>
      <c r="P35" s="22"/>
    </row>
    <row r="36" spans="1:16" ht="39" customHeight="1" x14ac:dyDescent="0.15">
      <c r="A36" s="22"/>
      <c r="B36" s="35"/>
      <c r="C36" s="1145" t="s">
        <v>537</v>
      </c>
      <c r="D36" s="1146"/>
      <c r="E36" s="1147"/>
      <c r="F36" s="36">
        <v>3.04</v>
      </c>
      <c r="G36" s="37">
        <v>3.85</v>
      </c>
      <c r="H36" s="37">
        <v>2.59</v>
      </c>
      <c r="I36" s="37">
        <v>3</v>
      </c>
      <c r="J36" s="38">
        <v>2.5499999999999998</v>
      </c>
      <c r="K36" s="22"/>
      <c r="L36" s="22"/>
      <c r="M36" s="22"/>
      <c r="N36" s="22"/>
      <c r="O36" s="22"/>
      <c r="P36" s="22"/>
    </row>
    <row r="37" spans="1:16" ht="39" customHeight="1" x14ac:dyDescent="0.15">
      <c r="A37" s="22"/>
      <c r="B37" s="35"/>
      <c r="C37" s="1145" t="s">
        <v>538</v>
      </c>
      <c r="D37" s="1146"/>
      <c r="E37" s="1147"/>
      <c r="F37" s="36">
        <v>0.8</v>
      </c>
      <c r="G37" s="37">
        <v>1.22</v>
      </c>
      <c r="H37" s="37">
        <v>1.73</v>
      </c>
      <c r="I37" s="37">
        <v>1.28</v>
      </c>
      <c r="J37" s="38">
        <v>1.33</v>
      </c>
      <c r="K37" s="22"/>
      <c r="L37" s="22"/>
      <c r="M37" s="22"/>
      <c r="N37" s="22"/>
      <c r="O37" s="22"/>
      <c r="P37" s="22"/>
    </row>
    <row r="38" spans="1:16" ht="39" customHeight="1" x14ac:dyDescent="0.15">
      <c r="A38" s="22"/>
      <c r="B38" s="35"/>
      <c r="C38" s="1145" t="s">
        <v>539</v>
      </c>
      <c r="D38" s="1146"/>
      <c r="E38" s="1147"/>
      <c r="F38" s="36">
        <v>1.85</v>
      </c>
      <c r="G38" s="37">
        <v>1.97</v>
      </c>
      <c r="H38" s="37">
        <v>1.86</v>
      </c>
      <c r="I38" s="37">
        <v>1.1399999999999999</v>
      </c>
      <c r="J38" s="38">
        <v>0.35</v>
      </c>
      <c r="K38" s="22"/>
      <c r="L38" s="22"/>
      <c r="M38" s="22"/>
      <c r="N38" s="22"/>
      <c r="O38" s="22"/>
      <c r="P38" s="22"/>
    </row>
    <row r="39" spans="1:16" ht="39" customHeight="1" x14ac:dyDescent="0.15">
      <c r="A39" s="22"/>
      <c r="B39" s="35"/>
      <c r="C39" s="1145" t="s">
        <v>540</v>
      </c>
      <c r="D39" s="1146"/>
      <c r="E39" s="1147"/>
      <c r="F39" s="36">
        <v>0.03</v>
      </c>
      <c r="G39" s="37">
        <v>0.02</v>
      </c>
      <c r="H39" s="37">
        <v>0.03</v>
      </c>
      <c r="I39" s="37">
        <v>0.03</v>
      </c>
      <c r="J39" s="38">
        <v>0.03</v>
      </c>
      <c r="K39" s="22"/>
      <c r="L39" s="22"/>
      <c r="M39" s="22"/>
      <c r="N39" s="22"/>
      <c r="O39" s="22"/>
      <c r="P39" s="22"/>
    </row>
    <row r="40" spans="1:16" ht="39" customHeight="1" x14ac:dyDescent="0.15">
      <c r="A40" s="22"/>
      <c r="B40" s="35"/>
      <c r="C40" s="1145" t="s">
        <v>541</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542</v>
      </c>
      <c r="D41" s="1146"/>
      <c r="E41" s="1147"/>
      <c r="F41" s="36">
        <v>0.21</v>
      </c>
      <c r="G41" s="37">
        <v>0.45</v>
      </c>
      <c r="H41" s="37">
        <v>0.26</v>
      </c>
      <c r="I41" s="37">
        <v>0.19</v>
      </c>
      <c r="J41" s="38">
        <v>0</v>
      </c>
      <c r="K41" s="22"/>
      <c r="L41" s="22"/>
      <c r="M41" s="22"/>
      <c r="N41" s="22"/>
      <c r="O41" s="22"/>
      <c r="P41" s="22"/>
    </row>
    <row r="42" spans="1:16" ht="39" customHeight="1" x14ac:dyDescent="0.15">
      <c r="A42" s="22"/>
      <c r="B42" s="39"/>
      <c r="C42" s="1145" t="s">
        <v>543</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544</v>
      </c>
      <c r="D43" s="1149"/>
      <c r="E43" s="1150"/>
      <c r="F43" s="41">
        <v>1.23</v>
      </c>
      <c r="G43" s="42">
        <v>0.51</v>
      </c>
      <c r="H43" s="42">
        <v>0.37</v>
      </c>
      <c r="I43" s="42">
        <v>4.57</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IrOK007MAP1WJJh2OswaCtPr+eHYyzWbtVo/YaLBrBMXN+6Y/U1talIhjUd0EgPB3v1RfFq/6Qcat78kfWPJg==" saltValue="rf1CKd5oHIOIAWefVwBb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0" zoomScaleNormal="60" zoomScaleSheetLayoutView="55" workbookViewId="0">
      <selection activeCell="O45" sqref="O45:O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3130</v>
      </c>
      <c r="L45" s="60">
        <v>3556</v>
      </c>
      <c r="M45" s="60">
        <v>3906</v>
      </c>
      <c r="N45" s="60">
        <v>3743</v>
      </c>
      <c r="O45" s="61">
        <v>3503</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15">
      <c r="A48" s="48"/>
      <c r="B48" s="1178"/>
      <c r="C48" s="1179"/>
      <c r="D48" s="62"/>
      <c r="E48" s="1155" t="s">
        <v>13</v>
      </c>
      <c r="F48" s="1155"/>
      <c r="G48" s="1155"/>
      <c r="H48" s="1155"/>
      <c r="I48" s="1155"/>
      <c r="J48" s="1156"/>
      <c r="K48" s="63">
        <v>209</v>
      </c>
      <c r="L48" s="64">
        <v>191</v>
      </c>
      <c r="M48" s="64">
        <v>168</v>
      </c>
      <c r="N48" s="64">
        <v>174</v>
      </c>
      <c r="O48" s="65">
        <v>148</v>
      </c>
      <c r="P48" s="48"/>
      <c r="Q48" s="48"/>
      <c r="R48" s="48"/>
      <c r="S48" s="48"/>
      <c r="T48" s="48"/>
      <c r="U48" s="48"/>
    </row>
    <row r="49" spans="1:21" ht="30.75" customHeight="1" x14ac:dyDescent="0.15">
      <c r="A49" s="48"/>
      <c r="B49" s="1178"/>
      <c r="C49" s="1179"/>
      <c r="D49" s="62"/>
      <c r="E49" s="1155" t="s">
        <v>14</v>
      </c>
      <c r="F49" s="1155"/>
      <c r="G49" s="1155"/>
      <c r="H49" s="1155"/>
      <c r="I49" s="1155"/>
      <c r="J49" s="1156"/>
      <c r="K49" s="63">
        <v>371</v>
      </c>
      <c r="L49" s="64">
        <v>373</v>
      </c>
      <c r="M49" s="64">
        <v>409</v>
      </c>
      <c r="N49" s="64">
        <v>430</v>
      </c>
      <c r="O49" s="65">
        <v>456</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489</v>
      </c>
      <c r="L50" s="64" t="s">
        <v>489</v>
      </c>
      <c r="M50" s="64" t="s">
        <v>489</v>
      </c>
      <c r="N50" s="64" t="s">
        <v>489</v>
      </c>
      <c r="O50" s="65" t="s">
        <v>489</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489</v>
      </c>
      <c r="L51" s="64" t="s">
        <v>489</v>
      </c>
      <c r="M51" s="64" t="s">
        <v>489</v>
      </c>
      <c r="N51" s="64">
        <v>1</v>
      </c>
      <c r="O51" s="65" t="s">
        <v>489</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3170</v>
      </c>
      <c r="L52" s="64">
        <v>3210</v>
      </c>
      <c r="M52" s="64">
        <v>3386</v>
      </c>
      <c r="N52" s="64">
        <v>3305</v>
      </c>
      <c r="O52" s="65">
        <v>3254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540</v>
      </c>
      <c r="L53" s="69">
        <v>910</v>
      </c>
      <c r="M53" s="69">
        <v>1097</v>
      </c>
      <c r="N53" s="69">
        <v>1043</v>
      </c>
      <c r="O53" s="70">
        <v>853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mWdHcjnKhAtOOdjeL7lszfroGuwlO/C2qOk5lopQL/2W5nmDfASSqcBrDW2vbUKmjfFt4MM6AVn7c/qYFNQnA==" saltValue="QfnBnHl7Fv9VPOV67F/Og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election activeCell="M50" sqref="M50:M5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43">
        <v>37869</v>
      </c>
      <c r="J41" s="344">
        <v>38319</v>
      </c>
      <c r="K41" s="344">
        <v>37318</v>
      </c>
      <c r="L41" s="344">
        <v>38454</v>
      </c>
      <c r="M41" s="345">
        <v>38967</v>
      </c>
    </row>
    <row r="42" spans="2:13" ht="27.75" customHeight="1" x14ac:dyDescent="0.15">
      <c r="B42" s="1186"/>
      <c r="C42" s="1187"/>
      <c r="D42" s="106"/>
      <c r="E42" s="1190" t="s">
        <v>32</v>
      </c>
      <c r="F42" s="1190"/>
      <c r="G42" s="1190"/>
      <c r="H42" s="1191"/>
      <c r="I42" s="346" t="s">
        <v>489</v>
      </c>
      <c r="J42" s="347" t="s">
        <v>489</v>
      </c>
      <c r="K42" s="347" t="s">
        <v>489</v>
      </c>
      <c r="L42" s="347" t="s">
        <v>489</v>
      </c>
      <c r="M42" s="348" t="s">
        <v>489</v>
      </c>
    </row>
    <row r="43" spans="2:13" ht="27.75" customHeight="1" x14ac:dyDescent="0.15">
      <c r="B43" s="1186"/>
      <c r="C43" s="1187"/>
      <c r="D43" s="106"/>
      <c r="E43" s="1190" t="s">
        <v>33</v>
      </c>
      <c r="F43" s="1190"/>
      <c r="G43" s="1190"/>
      <c r="H43" s="1191"/>
      <c r="I43" s="346">
        <v>2255</v>
      </c>
      <c r="J43" s="347">
        <v>2161</v>
      </c>
      <c r="K43" s="347">
        <v>2078</v>
      </c>
      <c r="L43" s="347">
        <v>2019</v>
      </c>
      <c r="M43" s="348">
        <v>1991</v>
      </c>
    </row>
    <row r="44" spans="2:13" ht="27.75" customHeight="1" x14ac:dyDescent="0.15">
      <c r="B44" s="1186"/>
      <c r="C44" s="1187"/>
      <c r="D44" s="106"/>
      <c r="E44" s="1190" t="s">
        <v>34</v>
      </c>
      <c r="F44" s="1190"/>
      <c r="G44" s="1190"/>
      <c r="H44" s="1191"/>
      <c r="I44" s="346">
        <v>3325</v>
      </c>
      <c r="J44" s="347">
        <v>3185</v>
      </c>
      <c r="K44" s="347">
        <v>2794</v>
      </c>
      <c r="L44" s="347">
        <v>2375</v>
      </c>
      <c r="M44" s="348">
        <v>1947</v>
      </c>
    </row>
    <row r="45" spans="2:13" ht="27.75" customHeight="1" x14ac:dyDescent="0.15">
      <c r="B45" s="1186"/>
      <c r="C45" s="1187"/>
      <c r="D45" s="106"/>
      <c r="E45" s="1190" t="s">
        <v>35</v>
      </c>
      <c r="F45" s="1190"/>
      <c r="G45" s="1190"/>
      <c r="H45" s="1191"/>
      <c r="I45" s="346">
        <v>5095</v>
      </c>
      <c r="J45" s="347">
        <v>5027</v>
      </c>
      <c r="K45" s="347">
        <v>5144</v>
      </c>
      <c r="L45" s="347">
        <v>5505</v>
      </c>
      <c r="M45" s="348">
        <v>5440</v>
      </c>
    </row>
    <row r="46" spans="2:13" ht="27.75" customHeight="1" x14ac:dyDescent="0.15">
      <c r="B46" s="1186"/>
      <c r="C46" s="1187"/>
      <c r="D46" s="107"/>
      <c r="E46" s="1190" t="s">
        <v>36</v>
      </c>
      <c r="F46" s="1190"/>
      <c r="G46" s="1190"/>
      <c r="H46" s="1191"/>
      <c r="I46" s="346" t="s">
        <v>489</v>
      </c>
      <c r="J46" s="347" t="s">
        <v>489</v>
      </c>
      <c r="K46" s="347" t="s">
        <v>489</v>
      </c>
      <c r="L46" s="347" t="s">
        <v>489</v>
      </c>
      <c r="M46" s="348" t="s">
        <v>489</v>
      </c>
    </row>
    <row r="47" spans="2:13" ht="27.75" customHeight="1" x14ac:dyDescent="0.15">
      <c r="B47" s="1186"/>
      <c r="C47" s="1187"/>
      <c r="D47" s="108"/>
      <c r="E47" s="1200" t="s">
        <v>37</v>
      </c>
      <c r="F47" s="1201"/>
      <c r="G47" s="1201"/>
      <c r="H47" s="1202"/>
      <c r="I47" s="346" t="s">
        <v>489</v>
      </c>
      <c r="J47" s="347" t="s">
        <v>489</v>
      </c>
      <c r="K47" s="347" t="s">
        <v>489</v>
      </c>
      <c r="L47" s="347" t="s">
        <v>489</v>
      </c>
      <c r="M47" s="348" t="s">
        <v>489</v>
      </c>
    </row>
    <row r="48" spans="2:13" ht="27.75" customHeight="1" x14ac:dyDescent="0.15">
      <c r="B48" s="1186"/>
      <c r="C48" s="1187"/>
      <c r="D48" s="106"/>
      <c r="E48" s="1190" t="s">
        <v>38</v>
      </c>
      <c r="F48" s="1190"/>
      <c r="G48" s="1190"/>
      <c r="H48" s="1191"/>
      <c r="I48" s="346" t="s">
        <v>489</v>
      </c>
      <c r="J48" s="347" t="s">
        <v>489</v>
      </c>
      <c r="K48" s="347" t="s">
        <v>489</v>
      </c>
      <c r="L48" s="347" t="s">
        <v>489</v>
      </c>
      <c r="M48" s="348" t="s">
        <v>489</v>
      </c>
    </row>
    <row r="49" spans="2:13" ht="27.75" customHeight="1" x14ac:dyDescent="0.15">
      <c r="B49" s="1188"/>
      <c r="C49" s="1189"/>
      <c r="D49" s="106"/>
      <c r="E49" s="1190" t="s">
        <v>39</v>
      </c>
      <c r="F49" s="1190"/>
      <c r="G49" s="1190"/>
      <c r="H49" s="1191"/>
      <c r="I49" s="346" t="s">
        <v>489</v>
      </c>
      <c r="J49" s="347" t="s">
        <v>489</v>
      </c>
      <c r="K49" s="347" t="s">
        <v>489</v>
      </c>
      <c r="L49" s="347" t="s">
        <v>489</v>
      </c>
      <c r="M49" s="348" t="s">
        <v>489</v>
      </c>
    </row>
    <row r="50" spans="2:13" ht="27.75" customHeight="1" x14ac:dyDescent="0.15">
      <c r="B50" s="1184" t="s">
        <v>40</v>
      </c>
      <c r="C50" s="1185"/>
      <c r="D50" s="109"/>
      <c r="E50" s="1190" t="s">
        <v>41</v>
      </c>
      <c r="F50" s="1190"/>
      <c r="G50" s="1190"/>
      <c r="H50" s="1191"/>
      <c r="I50" s="346">
        <v>17005</v>
      </c>
      <c r="J50" s="347">
        <v>20784</v>
      </c>
      <c r="K50" s="347">
        <v>22334</v>
      </c>
      <c r="L50" s="347">
        <v>15324</v>
      </c>
      <c r="M50" s="348">
        <v>14592</v>
      </c>
    </row>
    <row r="51" spans="2:13" ht="27.75" customHeight="1" x14ac:dyDescent="0.15">
      <c r="B51" s="1186"/>
      <c r="C51" s="1187"/>
      <c r="D51" s="106"/>
      <c r="E51" s="1190" t="s">
        <v>42</v>
      </c>
      <c r="F51" s="1190"/>
      <c r="G51" s="1190"/>
      <c r="H51" s="1191"/>
      <c r="I51" s="346">
        <v>6134</v>
      </c>
      <c r="J51" s="347">
        <v>7058</v>
      </c>
      <c r="K51" s="347">
        <v>7206</v>
      </c>
      <c r="L51" s="347">
        <v>8582</v>
      </c>
      <c r="M51" s="348">
        <v>8433</v>
      </c>
    </row>
    <row r="52" spans="2:13" ht="27.75" customHeight="1" x14ac:dyDescent="0.15">
      <c r="B52" s="1188"/>
      <c r="C52" s="1189"/>
      <c r="D52" s="106"/>
      <c r="E52" s="1190" t="s">
        <v>43</v>
      </c>
      <c r="F52" s="1190"/>
      <c r="G52" s="1190"/>
      <c r="H52" s="1191"/>
      <c r="I52" s="346">
        <v>31668</v>
      </c>
      <c r="J52" s="347">
        <v>31011</v>
      </c>
      <c r="K52" s="347">
        <v>29688</v>
      </c>
      <c r="L52" s="347">
        <v>28839</v>
      </c>
      <c r="M52" s="348">
        <v>28294</v>
      </c>
    </row>
    <row r="53" spans="2:13" ht="27.75" customHeight="1" thickBot="1" x14ac:dyDescent="0.2">
      <c r="B53" s="1192" t="s">
        <v>19</v>
      </c>
      <c r="C53" s="1193"/>
      <c r="D53" s="110"/>
      <c r="E53" s="1194" t="s">
        <v>44</v>
      </c>
      <c r="F53" s="1194"/>
      <c r="G53" s="1194"/>
      <c r="H53" s="1195"/>
      <c r="I53" s="349">
        <v>-6263</v>
      </c>
      <c r="J53" s="350">
        <v>-10160</v>
      </c>
      <c r="K53" s="350">
        <v>-11893</v>
      </c>
      <c r="L53" s="350">
        <v>-4393</v>
      </c>
      <c r="M53" s="351">
        <v>-2973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g/p6Vi8zMG3OFyuF1k2ujI32XsbbIHAL/8BAffTTDIAO/rBH/cBp8ugBlWfe5CtHASLO67r3OHxeZNO6XXjgA==" saltValue="NHGXiye8QEEaqqG7kApD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election activeCell="H61" sqref="H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7866</v>
      </c>
      <c r="G55" s="352">
        <v>7047</v>
      </c>
      <c r="H55" s="353">
        <v>6188</v>
      </c>
    </row>
    <row r="56" spans="2:8" ht="52.5" customHeight="1" x14ac:dyDescent="0.15">
      <c r="B56" s="122"/>
      <c r="C56" s="1213" t="s">
        <v>47</v>
      </c>
      <c r="D56" s="1213"/>
      <c r="E56" s="1214"/>
      <c r="F56" s="354">
        <v>419</v>
      </c>
      <c r="G56" s="354">
        <v>545</v>
      </c>
      <c r="H56" s="355">
        <v>585</v>
      </c>
    </row>
    <row r="57" spans="2:8" ht="53.25" customHeight="1" x14ac:dyDescent="0.15">
      <c r="B57" s="122"/>
      <c r="C57" s="1215" t="s">
        <v>48</v>
      </c>
      <c r="D57" s="1215"/>
      <c r="E57" s="1216"/>
      <c r="F57" s="356">
        <v>5221</v>
      </c>
      <c r="G57" s="356">
        <v>4960</v>
      </c>
      <c r="H57" s="357">
        <v>5114</v>
      </c>
    </row>
    <row r="58" spans="2:8" ht="45.75" customHeight="1" x14ac:dyDescent="0.15">
      <c r="B58" s="123"/>
      <c r="C58" s="1203" t="s">
        <v>565</v>
      </c>
      <c r="D58" s="1204"/>
      <c r="E58" s="1205"/>
      <c r="F58" s="358">
        <v>2207</v>
      </c>
      <c r="G58" s="358">
        <v>2359</v>
      </c>
      <c r="H58" s="359">
        <v>2502</v>
      </c>
    </row>
    <row r="59" spans="2:8" ht="45.75" customHeight="1" x14ac:dyDescent="0.15">
      <c r="B59" s="123"/>
      <c r="C59" s="1203" t="s">
        <v>566</v>
      </c>
      <c r="D59" s="1204"/>
      <c r="E59" s="1205"/>
      <c r="F59" s="358">
        <v>829</v>
      </c>
      <c r="G59" s="358">
        <v>963</v>
      </c>
      <c r="H59" s="359">
        <v>1023</v>
      </c>
    </row>
    <row r="60" spans="2:8" ht="45.75" customHeight="1" x14ac:dyDescent="0.15">
      <c r="B60" s="123"/>
      <c r="C60" s="1203" t="s">
        <v>567</v>
      </c>
      <c r="D60" s="1204"/>
      <c r="E60" s="1205"/>
      <c r="F60" s="358">
        <v>1552</v>
      </c>
      <c r="G60" s="358">
        <v>989</v>
      </c>
      <c r="H60" s="359">
        <v>946</v>
      </c>
    </row>
    <row r="61" spans="2:8" ht="45.75" customHeight="1" x14ac:dyDescent="0.15">
      <c r="B61" s="123"/>
      <c r="C61" s="1203" t="s">
        <v>568</v>
      </c>
      <c r="D61" s="1204"/>
      <c r="E61" s="1205"/>
      <c r="F61" s="358">
        <v>55</v>
      </c>
      <c r="G61" s="358">
        <v>165</v>
      </c>
      <c r="H61" s="359">
        <v>228</v>
      </c>
    </row>
    <row r="62" spans="2:8" ht="45.75" customHeight="1" thickBot="1" x14ac:dyDescent="0.2">
      <c r="B62" s="124"/>
      <c r="C62" s="1206" t="s">
        <v>569</v>
      </c>
      <c r="D62" s="1207"/>
      <c r="E62" s="1208"/>
      <c r="F62" s="360">
        <v>263</v>
      </c>
      <c r="G62" s="360">
        <v>258</v>
      </c>
      <c r="H62" s="361">
        <v>209</v>
      </c>
    </row>
    <row r="63" spans="2:8" ht="52.5" customHeight="1" thickBot="1" x14ac:dyDescent="0.2">
      <c r="B63" s="125"/>
      <c r="C63" s="1209" t="s">
        <v>49</v>
      </c>
      <c r="D63" s="1209"/>
      <c r="E63" s="1210"/>
      <c r="F63" s="362">
        <v>13506</v>
      </c>
      <c r="G63" s="362">
        <v>12553</v>
      </c>
      <c r="H63" s="363">
        <v>11887</v>
      </c>
    </row>
    <row r="64" spans="2:8" x14ac:dyDescent="0.15"/>
  </sheetData>
  <sheetProtection algorithmName="SHA-512" hashValue="3zbkUT8IqAB/9lovWBSugI1cJN8nUx0WN61nYIsucLlSi/OsiExbWkzDONU1AGTDtVvkb8tRnaYCZ8ZHseSHhw==" saltValue="faQIBTZvukbw9muNPINS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71835</v>
      </c>
      <c r="E3" s="144"/>
      <c r="F3" s="145">
        <v>44161</v>
      </c>
      <c r="G3" s="146"/>
      <c r="H3" s="147"/>
    </row>
    <row r="4" spans="1:8" x14ac:dyDescent="0.15">
      <c r="A4" s="148"/>
      <c r="B4" s="149"/>
      <c r="C4" s="150"/>
      <c r="D4" s="151">
        <v>26280</v>
      </c>
      <c r="E4" s="152"/>
      <c r="F4" s="153">
        <v>23644</v>
      </c>
      <c r="G4" s="154"/>
      <c r="H4" s="155"/>
    </row>
    <row r="5" spans="1:8" x14ac:dyDescent="0.15">
      <c r="A5" s="136" t="s">
        <v>522</v>
      </c>
      <c r="B5" s="141"/>
      <c r="C5" s="142"/>
      <c r="D5" s="143">
        <v>43402</v>
      </c>
      <c r="E5" s="144"/>
      <c r="F5" s="145">
        <v>43955</v>
      </c>
      <c r="G5" s="146"/>
      <c r="H5" s="147"/>
    </row>
    <row r="6" spans="1:8" x14ac:dyDescent="0.15">
      <c r="A6" s="148"/>
      <c r="B6" s="149"/>
      <c r="C6" s="150"/>
      <c r="D6" s="151">
        <v>17376</v>
      </c>
      <c r="E6" s="152"/>
      <c r="F6" s="153">
        <v>21318</v>
      </c>
      <c r="G6" s="154"/>
      <c r="H6" s="155"/>
    </row>
    <row r="7" spans="1:8" x14ac:dyDescent="0.15">
      <c r="A7" s="136" t="s">
        <v>523</v>
      </c>
      <c r="B7" s="141"/>
      <c r="C7" s="142"/>
      <c r="D7" s="143">
        <v>46016</v>
      </c>
      <c r="E7" s="144"/>
      <c r="F7" s="145">
        <v>41921</v>
      </c>
      <c r="G7" s="146"/>
      <c r="H7" s="147"/>
    </row>
    <row r="8" spans="1:8" x14ac:dyDescent="0.15">
      <c r="A8" s="148"/>
      <c r="B8" s="149"/>
      <c r="C8" s="150"/>
      <c r="D8" s="151">
        <v>22127</v>
      </c>
      <c r="E8" s="152"/>
      <c r="F8" s="153">
        <v>21655</v>
      </c>
      <c r="G8" s="154"/>
      <c r="H8" s="155"/>
    </row>
    <row r="9" spans="1:8" x14ac:dyDescent="0.15">
      <c r="A9" s="136" t="s">
        <v>524</v>
      </c>
      <c r="B9" s="141"/>
      <c r="C9" s="142"/>
      <c r="D9" s="143">
        <v>71469</v>
      </c>
      <c r="E9" s="144"/>
      <c r="F9" s="145">
        <v>44585</v>
      </c>
      <c r="G9" s="146"/>
      <c r="H9" s="147"/>
    </row>
    <row r="10" spans="1:8" x14ac:dyDescent="0.15">
      <c r="A10" s="148"/>
      <c r="B10" s="149"/>
      <c r="C10" s="150"/>
      <c r="D10" s="151">
        <v>48751</v>
      </c>
      <c r="E10" s="152"/>
      <c r="F10" s="153">
        <v>23077</v>
      </c>
      <c r="G10" s="154"/>
      <c r="H10" s="155"/>
    </row>
    <row r="11" spans="1:8" x14ac:dyDescent="0.15">
      <c r="A11" s="136" t="s">
        <v>525</v>
      </c>
      <c r="B11" s="141"/>
      <c r="C11" s="142"/>
      <c r="D11" s="143">
        <v>62789</v>
      </c>
      <c r="E11" s="144"/>
      <c r="F11" s="145">
        <v>49779</v>
      </c>
      <c r="G11" s="146"/>
      <c r="H11" s="147"/>
    </row>
    <row r="12" spans="1:8" x14ac:dyDescent="0.15">
      <c r="A12" s="148"/>
      <c r="B12" s="149"/>
      <c r="C12" s="156"/>
      <c r="D12" s="151">
        <v>34775</v>
      </c>
      <c r="E12" s="152"/>
      <c r="F12" s="153">
        <v>28921</v>
      </c>
      <c r="G12" s="154"/>
      <c r="H12" s="155"/>
    </row>
    <row r="13" spans="1:8" x14ac:dyDescent="0.15">
      <c r="A13" s="136"/>
      <c r="B13" s="141"/>
      <c r="C13" s="157"/>
      <c r="D13" s="158">
        <v>59102</v>
      </c>
      <c r="E13" s="159"/>
      <c r="F13" s="160">
        <v>44880</v>
      </c>
      <c r="G13" s="161"/>
      <c r="H13" s="147"/>
    </row>
    <row r="14" spans="1:8" x14ac:dyDescent="0.15">
      <c r="A14" s="148"/>
      <c r="B14" s="149"/>
      <c r="C14" s="150"/>
      <c r="D14" s="151">
        <v>29862</v>
      </c>
      <c r="E14" s="152"/>
      <c r="F14" s="153">
        <v>23723</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3.05</v>
      </c>
      <c r="C19" s="162">
        <f>ROUND(VALUE(SUBSTITUTE(実質収支比率等に係る経年分析!G$48,"▲","-")),2)</f>
        <v>3.85</v>
      </c>
      <c r="D19" s="162">
        <f>ROUND(VALUE(SUBSTITUTE(実質収支比率等に係る経年分析!H$48,"▲","-")),2)</f>
        <v>2.6</v>
      </c>
      <c r="E19" s="162">
        <f>ROUND(VALUE(SUBSTITUTE(実質収支比率等に係る経年分析!I$48,"▲","-")),2)</f>
        <v>3</v>
      </c>
      <c r="F19" s="162">
        <f>ROUND(VALUE(SUBSTITUTE(実質収支比率等に係る経年分析!J$48,"▲","-")),2)</f>
        <v>2.5499999999999998</v>
      </c>
    </row>
    <row r="20" spans="1:11" x14ac:dyDescent="0.15">
      <c r="A20" s="162" t="s">
        <v>53</v>
      </c>
      <c r="B20" s="162">
        <f>ROUND(VALUE(SUBSTITUTE(実質収支比率等に係る経年分析!F$47,"▲","-")),2)</f>
        <v>25.71</v>
      </c>
      <c r="C20" s="162">
        <f>ROUND(VALUE(SUBSTITUTE(実質収支比率等に係る経年分析!G$47,"▲","-")),2)</f>
        <v>27.07</v>
      </c>
      <c r="D20" s="162">
        <f>ROUND(VALUE(SUBSTITUTE(実質収支比率等に係る経年分析!H$47,"▲","-")),2)</f>
        <v>29.36</v>
      </c>
      <c r="E20" s="162">
        <f>ROUND(VALUE(SUBSTITUTE(実質収支比率等に係る経年分析!I$47,"▲","-")),2)</f>
        <v>25.93</v>
      </c>
      <c r="F20" s="162">
        <f>ROUND(VALUE(SUBSTITUTE(実質収支比率等に係る経年分析!J$47,"▲","-")),2)</f>
        <v>22.35</v>
      </c>
    </row>
    <row r="21" spans="1:11" x14ac:dyDescent="0.15">
      <c r="A21" s="162" t="s">
        <v>54</v>
      </c>
      <c r="B21" s="162">
        <f>IF(ISNUMBER(VALUE(SUBSTITUTE(実質収支比率等に係る経年分析!F$49,"▲","-"))),ROUND(VALUE(SUBSTITUTE(実質収支比率等に係る経年分析!F$49,"▲","-")),2),NA())</f>
        <v>1.35</v>
      </c>
      <c r="C21" s="162">
        <f>IF(ISNUMBER(VALUE(SUBSTITUTE(実質収支比率等に係る経年分析!G$49,"▲","-"))),ROUND(VALUE(SUBSTITUTE(実質収支比率等に係る経年分析!G$49,"▲","-")),2),NA())</f>
        <v>3.32</v>
      </c>
      <c r="D21" s="162">
        <f>IF(ISNUMBER(VALUE(SUBSTITUTE(実質収支比率等に係る経年分析!H$49,"▲","-"))),ROUND(VALUE(SUBSTITUTE(実質収支比率等に係る経年分析!H$49,"▲","-")),2),NA())</f>
        <v>0.66</v>
      </c>
      <c r="E21" s="162">
        <f>IF(ISNUMBER(VALUE(SUBSTITUTE(実質収支比率等に係る経年分析!I$49,"▲","-"))),ROUND(VALUE(SUBSTITUTE(実質収支比率等に係る経年分析!I$49,"▲","-")),2),NA())</f>
        <v>-2.17</v>
      </c>
      <c r="F21" s="162">
        <f>IF(ISNUMBER(VALUE(SUBSTITUTE(実質収支比率等に係る経年分析!J$49,"▲","-"))),ROUND(VALUE(SUBSTITUTE(実質収支比率等に係る経年分析!J$49,"▲","-")),2),NA())</f>
        <v>-3.5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1.23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0.37</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4.57</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公共下水道事業会計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0.21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0.45</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0.26</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0.19</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公共用地先行取得事業特別会計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1.85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1.97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1.86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1.1399999999999999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0.35</v>
      </c>
    </row>
    <row r="33" spans="1:16" x14ac:dyDescent="0.15">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1.73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1.33</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3.04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3.85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2.59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2.5499999999999998</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6.43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5.46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5.54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5.22</v>
      </c>
    </row>
    <row r="36" spans="1:16" x14ac:dyDescent="0.15">
      <c r="A36" s="163" t="str">
        <f>IF(連結実質赤字比率に係る赤字・黒字の構成分析!C$34="",NA(),連結実質赤字比率に係る赤字・黒字の構成分析!C$34)</f>
        <v>競輪事業会計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#VALUE!</v>
      </c>
      <c r="I36" s="163" t="e">
        <f>IF(ROUND(VALUE(SUBSTITUTE(連結実質赤字比率に係る赤字・黒字の構成分析!I$34,"▲", "-")), 2) &gt;= 0, ABS(ROUND(VALUE(SUBSTITUTE(連結実質赤字比率に係る赤字・黒字の構成分析!I$34,"▲", "-")), 2)), NA())</f>
        <v>#VALUE!</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10.87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3170</v>
      </c>
      <c r="E42" s="164"/>
      <c r="F42" s="164"/>
      <c r="G42" s="164">
        <f>'実質公債費比率（分子）の構造'!L$52</f>
        <v>3210</v>
      </c>
      <c r="H42" s="164"/>
      <c r="I42" s="164"/>
      <c r="J42" s="164">
        <f>'実質公債費比率（分子）の構造'!M$52</f>
        <v>3386</v>
      </c>
      <c r="K42" s="164"/>
      <c r="L42" s="164"/>
      <c r="M42" s="164">
        <f>'実質公債費比率（分子）の構造'!N$52</f>
        <v>3305</v>
      </c>
      <c r="N42" s="164"/>
      <c r="O42" s="164"/>
      <c r="P42" s="164">
        <f>'実質公債費比率（分子）の構造'!O$52</f>
        <v>3254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f>'実質公債費比率（分子）の構造'!N$51</f>
        <v>1</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371</v>
      </c>
      <c r="C45" s="164"/>
      <c r="D45" s="164"/>
      <c r="E45" s="164">
        <f>'実質公債費比率（分子）の構造'!L$49</f>
        <v>373</v>
      </c>
      <c r="F45" s="164"/>
      <c r="G45" s="164"/>
      <c r="H45" s="164">
        <f>'実質公債費比率（分子）の構造'!M$49</f>
        <v>409</v>
      </c>
      <c r="I45" s="164"/>
      <c r="J45" s="164"/>
      <c r="K45" s="164">
        <f>'実質公債費比率（分子）の構造'!N$49</f>
        <v>430</v>
      </c>
      <c r="L45" s="164"/>
      <c r="M45" s="164"/>
      <c r="N45" s="164">
        <f>'実質公債費比率（分子）の構造'!O$49</f>
        <v>456</v>
      </c>
      <c r="O45" s="164"/>
      <c r="P45" s="164"/>
    </row>
    <row r="46" spans="1:16" x14ac:dyDescent="0.15">
      <c r="A46" s="164" t="s">
        <v>64</v>
      </c>
      <c r="B46" s="164">
        <f>'実質公債費比率（分子）の構造'!K$48</f>
        <v>209</v>
      </c>
      <c r="C46" s="164"/>
      <c r="D46" s="164"/>
      <c r="E46" s="164">
        <f>'実質公債費比率（分子）の構造'!L$48</f>
        <v>191</v>
      </c>
      <c r="F46" s="164"/>
      <c r="G46" s="164"/>
      <c r="H46" s="164">
        <f>'実質公債費比率（分子）の構造'!M$48</f>
        <v>168</v>
      </c>
      <c r="I46" s="164"/>
      <c r="J46" s="164"/>
      <c r="K46" s="164">
        <f>'実質公債費比率（分子）の構造'!N$48</f>
        <v>174</v>
      </c>
      <c r="L46" s="164"/>
      <c r="M46" s="164"/>
      <c r="N46" s="164">
        <f>'実質公債費比率（分子）の構造'!O$48</f>
        <v>148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3130</v>
      </c>
      <c r="C49" s="164"/>
      <c r="D49" s="164"/>
      <c r="E49" s="164">
        <f>'実質公債費比率（分子）の構造'!L$45</f>
        <v>3556</v>
      </c>
      <c r="F49" s="164"/>
      <c r="G49" s="164"/>
      <c r="H49" s="164">
        <f>'実質公債費比率（分子）の構造'!M$45</f>
        <v>3906</v>
      </c>
      <c r="I49" s="164"/>
      <c r="J49" s="164"/>
      <c r="K49" s="164">
        <f>'実質公債費比率（分子）の構造'!N$45</f>
        <v>3743</v>
      </c>
      <c r="L49" s="164"/>
      <c r="M49" s="164"/>
      <c r="N49" s="164">
        <f>'実質公債費比率（分子）の構造'!O$45</f>
        <v>3503</v>
      </c>
      <c r="O49" s="164"/>
      <c r="P49" s="164"/>
    </row>
    <row r="50" spans="1:16" x14ac:dyDescent="0.15">
      <c r="A50" s="164" t="s">
        <v>67</v>
      </c>
      <c r="B50" s="164" t="e">
        <f>NA()</f>
        <v>#N/A</v>
      </c>
      <c r="C50" s="164">
        <f>IF(ISNUMBER('実質公債費比率（分子）の構造'!K$53),'実質公債費比率（分子）の構造'!K$53,NA())</f>
        <v>540</v>
      </c>
      <c r="D50" s="164" t="e">
        <f>NA()</f>
        <v>#N/A</v>
      </c>
      <c r="E50" s="164" t="e">
        <f>NA()</f>
        <v>#N/A</v>
      </c>
      <c r="F50" s="164">
        <f>IF(ISNUMBER('実質公債費比率（分子）の構造'!L$53),'実質公債費比率（分子）の構造'!L$53,NA())</f>
        <v>910</v>
      </c>
      <c r="G50" s="164" t="e">
        <f>NA()</f>
        <v>#N/A</v>
      </c>
      <c r="H50" s="164" t="e">
        <f>NA()</f>
        <v>#N/A</v>
      </c>
      <c r="I50" s="164">
        <f>IF(ISNUMBER('実質公債費比率（分子）の構造'!M$53),'実質公債費比率（分子）の構造'!M$53,NA())</f>
        <v>1097</v>
      </c>
      <c r="J50" s="164" t="e">
        <f>NA()</f>
        <v>#N/A</v>
      </c>
      <c r="K50" s="164" t="e">
        <f>NA()</f>
        <v>#N/A</v>
      </c>
      <c r="L50" s="164">
        <f>IF(ISNUMBER('実質公債費比率（分子）の構造'!N$53),'実質公債費比率（分子）の構造'!N$53,NA())</f>
        <v>1043</v>
      </c>
      <c r="M50" s="164" t="e">
        <f>NA()</f>
        <v>#N/A</v>
      </c>
      <c r="N50" s="164" t="e">
        <f>NA()</f>
        <v>#N/A</v>
      </c>
      <c r="O50" s="164">
        <f>IF(ISNUMBER('実質公債費比率（分子）の構造'!O$53),'実質公債費比率（分子）の構造'!O$53,NA())</f>
        <v>853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31668</v>
      </c>
      <c r="E56" s="163"/>
      <c r="F56" s="163"/>
      <c r="G56" s="163">
        <f>'将来負担比率（分子）の構造'!J$52</f>
        <v>31011</v>
      </c>
      <c r="H56" s="163"/>
      <c r="I56" s="163"/>
      <c r="J56" s="163">
        <f>'将来負担比率（分子）の構造'!K$52</f>
        <v>29688</v>
      </c>
      <c r="K56" s="163"/>
      <c r="L56" s="163"/>
      <c r="M56" s="163">
        <f>'将来負担比率（分子）の構造'!L$52</f>
        <v>28839</v>
      </c>
      <c r="N56" s="163"/>
      <c r="O56" s="163"/>
      <c r="P56" s="163">
        <f>'将来負担比率（分子）の構造'!M$52</f>
        <v>28294</v>
      </c>
    </row>
    <row r="57" spans="1:16" x14ac:dyDescent="0.15">
      <c r="A57" s="163" t="s">
        <v>42</v>
      </c>
      <c r="B57" s="163"/>
      <c r="C57" s="163"/>
      <c r="D57" s="163">
        <f>'将来負担比率（分子）の構造'!I$51</f>
        <v>6134</v>
      </c>
      <c r="E57" s="163"/>
      <c r="F57" s="163"/>
      <c r="G57" s="163">
        <f>'将来負担比率（分子）の構造'!J$51</f>
        <v>7058</v>
      </c>
      <c r="H57" s="163"/>
      <c r="I57" s="163"/>
      <c r="J57" s="163">
        <f>'将来負担比率（分子）の構造'!K$51</f>
        <v>7206</v>
      </c>
      <c r="K57" s="163"/>
      <c r="L57" s="163"/>
      <c r="M57" s="163">
        <f>'将来負担比率（分子）の構造'!L$51</f>
        <v>8582</v>
      </c>
      <c r="N57" s="163"/>
      <c r="O57" s="163"/>
      <c r="P57" s="163">
        <f>'将来負担比率（分子）の構造'!M$51</f>
        <v>8433</v>
      </c>
    </row>
    <row r="58" spans="1:16" x14ac:dyDescent="0.15">
      <c r="A58" s="163" t="s">
        <v>41</v>
      </c>
      <c r="B58" s="163"/>
      <c r="C58" s="163"/>
      <c r="D58" s="163">
        <f>'将来負担比率（分子）の構造'!I$50</f>
        <v>17005</v>
      </c>
      <c r="E58" s="163"/>
      <c r="F58" s="163"/>
      <c r="G58" s="163">
        <f>'将来負担比率（分子）の構造'!J$50</f>
        <v>20784</v>
      </c>
      <c r="H58" s="163"/>
      <c r="I58" s="163"/>
      <c r="J58" s="163">
        <f>'将来負担比率（分子）の構造'!K$50</f>
        <v>22334</v>
      </c>
      <c r="K58" s="163"/>
      <c r="L58" s="163"/>
      <c r="M58" s="163">
        <f>'将来負担比率（分子）の構造'!L$50</f>
        <v>15324</v>
      </c>
      <c r="N58" s="163"/>
      <c r="O58" s="163"/>
      <c r="P58" s="163">
        <f>'将来負担比率（分子）の構造'!M$50</f>
        <v>14592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5095</v>
      </c>
      <c r="C62" s="163"/>
      <c r="D62" s="163"/>
      <c r="E62" s="163">
        <f>'将来負担比率（分子）の構造'!J$45</f>
        <v>5027</v>
      </c>
      <c r="F62" s="163"/>
      <c r="G62" s="163"/>
      <c r="H62" s="163">
        <f>'将来負担比率（分子）の構造'!K$45</f>
        <v>5144</v>
      </c>
      <c r="I62" s="163"/>
      <c r="J62" s="163"/>
      <c r="K62" s="163">
        <f>'将来負担比率（分子）の構造'!L$45</f>
        <v>5505</v>
      </c>
      <c r="L62" s="163"/>
      <c r="M62" s="163"/>
      <c r="N62" s="163">
        <f>'将来負担比率（分子）の構造'!M$45</f>
        <v>5440</v>
      </c>
      <c r="O62" s="163"/>
      <c r="P62" s="163"/>
    </row>
    <row r="63" spans="1:16" x14ac:dyDescent="0.15">
      <c r="A63" s="163" t="s">
        <v>34</v>
      </c>
      <c r="B63" s="163">
        <f>'将来負担比率（分子）の構造'!I$44</f>
        <v>3325</v>
      </c>
      <c r="C63" s="163"/>
      <c r="D63" s="163"/>
      <c r="E63" s="163">
        <f>'将来負担比率（分子）の構造'!J$44</f>
        <v>3185</v>
      </c>
      <c r="F63" s="163"/>
      <c r="G63" s="163"/>
      <c r="H63" s="163">
        <f>'将来負担比率（分子）の構造'!K$44</f>
        <v>2794</v>
      </c>
      <c r="I63" s="163"/>
      <c r="J63" s="163"/>
      <c r="K63" s="163">
        <f>'将来負担比率（分子）の構造'!L$44</f>
        <v>2375</v>
      </c>
      <c r="L63" s="163"/>
      <c r="M63" s="163"/>
      <c r="N63" s="163">
        <f>'将来負担比率（分子）の構造'!M$44</f>
        <v>1947</v>
      </c>
      <c r="O63" s="163"/>
      <c r="P63" s="163"/>
    </row>
    <row r="64" spans="1:16" x14ac:dyDescent="0.15">
      <c r="A64" s="163" t="s">
        <v>33</v>
      </c>
      <c r="B64" s="163">
        <f>'将来負担比率（分子）の構造'!I$43</f>
        <v>2255</v>
      </c>
      <c r="C64" s="163"/>
      <c r="D64" s="163"/>
      <c r="E64" s="163">
        <f>'将来負担比率（分子）の構造'!J$43</f>
        <v>2161</v>
      </c>
      <c r="F64" s="163"/>
      <c r="G64" s="163"/>
      <c r="H64" s="163">
        <f>'将来負担比率（分子）の構造'!K$43</f>
        <v>2078</v>
      </c>
      <c r="I64" s="163"/>
      <c r="J64" s="163"/>
      <c r="K64" s="163">
        <f>'将来負担比率（分子）の構造'!L$43</f>
        <v>2019</v>
      </c>
      <c r="L64" s="163"/>
      <c r="M64" s="163"/>
      <c r="N64" s="163">
        <f>'将来負担比率（分子）の構造'!M$43</f>
        <v>1991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37869</v>
      </c>
      <c r="C66" s="163"/>
      <c r="D66" s="163"/>
      <c r="E66" s="163">
        <f>'将来負担比率（分子）の構造'!J$41</f>
        <v>38319</v>
      </c>
      <c r="F66" s="163"/>
      <c r="G66" s="163"/>
      <c r="H66" s="163">
        <f>'将来負担比率（分子）の構造'!K$41</f>
        <v>37318</v>
      </c>
      <c r="I66" s="163"/>
      <c r="J66" s="163"/>
      <c r="K66" s="163">
        <f>'将来負担比率（分子）の構造'!L$41</f>
        <v>38454</v>
      </c>
      <c r="L66" s="163"/>
      <c r="M66" s="163"/>
      <c r="N66" s="163">
        <f>'将来負担比率（分子）の構造'!M$41</f>
        <v>38967</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7866</v>
      </c>
      <c r="C72" s="167">
        <f>基金残高に係る経年分析!G55</f>
        <v>7047</v>
      </c>
      <c r="D72" s="167">
        <f>基金残高に係る経年分析!H55</f>
        <v>6188</v>
      </c>
    </row>
    <row r="73" spans="1:16" x14ac:dyDescent="0.15">
      <c r="A73" s="166" t="s">
        <v>74</v>
      </c>
      <c r="B73" s="167">
        <f>基金残高に係る経年分析!F56</f>
        <v>419</v>
      </c>
      <c r="C73" s="167">
        <f>基金残高に係る経年分析!G56</f>
        <v>545</v>
      </c>
      <c r="D73" s="167">
        <f>基金残高に係る経年分析!H56</f>
        <v>585</v>
      </c>
    </row>
    <row r="74" spans="1:16" x14ac:dyDescent="0.15">
      <c r="A74" s="166" t="s">
        <v>75</v>
      </c>
      <c r="B74" s="167">
        <f>基金残高に係る経年分析!F57</f>
        <v>5221</v>
      </c>
      <c r="C74" s="167">
        <f>基金残高に係る経年分析!G57</f>
        <v>4960</v>
      </c>
      <c r="D74" s="167">
        <f>基金残高に係る経年分析!H57</f>
        <v>5114</v>
      </c>
    </row>
  </sheetData>
  <sheetProtection algorithmName="SHA-512" hashValue="5waEIDeWz5z6JABH4aedK1OScWfuY+v4r6nB+X3jgg4eqtOCi1FjZ0URU4q4SVZJfj8GrL2YQTyJgHUlgWsDCQ==" saltValue="3A/URzn+05ImYz9HNoI3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14961062</v>
      </c>
      <c r="S5" s="677"/>
      <c r="T5" s="677"/>
      <c r="U5" s="677"/>
      <c r="V5" s="677"/>
      <c r="W5" s="677"/>
      <c r="X5" s="677"/>
      <c r="Y5" s="702"/>
      <c r="Z5" s="715">
        <v>23.3</v>
      </c>
      <c r="AA5" s="715"/>
      <c r="AB5" s="715"/>
      <c r="AC5" s="715"/>
      <c r="AD5" s="716">
        <v>13622206</v>
      </c>
      <c r="AE5" s="716"/>
      <c r="AF5" s="716"/>
      <c r="AG5" s="716"/>
      <c r="AH5" s="716"/>
      <c r="AI5" s="716"/>
      <c r="AJ5" s="716"/>
      <c r="AK5" s="716"/>
      <c r="AL5" s="703">
        <v>47.2</v>
      </c>
      <c r="AM5" s="685"/>
      <c r="AN5" s="685"/>
      <c r="AO5" s="704"/>
      <c r="AP5" s="679" t="s">
        <v>216</v>
      </c>
      <c r="AQ5" s="680"/>
      <c r="AR5" s="680"/>
      <c r="AS5" s="680"/>
      <c r="AT5" s="680"/>
      <c r="AU5" s="680"/>
      <c r="AV5" s="680"/>
      <c r="AW5" s="680"/>
      <c r="AX5" s="680"/>
      <c r="AY5" s="680"/>
      <c r="AZ5" s="680"/>
      <c r="BA5" s="680"/>
      <c r="BB5" s="680"/>
      <c r="BC5" s="680"/>
      <c r="BD5" s="680"/>
      <c r="BE5" s="680"/>
      <c r="BF5" s="681"/>
      <c r="BG5" s="621">
        <v>13280425</v>
      </c>
      <c r="BH5" s="622"/>
      <c r="BI5" s="622"/>
      <c r="BJ5" s="622"/>
      <c r="BK5" s="622"/>
      <c r="BL5" s="622"/>
      <c r="BM5" s="622"/>
      <c r="BN5" s="623"/>
      <c r="BO5" s="659">
        <v>88.8</v>
      </c>
      <c r="BP5" s="659"/>
      <c r="BQ5" s="659"/>
      <c r="BR5" s="659"/>
      <c r="BS5" s="660">
        <v>136308</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284196</v>
      </c>
      <c r="S6" s="622"/>
      <c r="T6" s="622"/>
      <c r="U6" s="622"/>
      <c r="V6" s="622"/>
      <c r="W6" s="622"/>
      <c r="X6" s="622"/>
      <c r="Y6" s="623"/>
      <c r="Z6" s="659">
        <v>0.4</v>
      </c>
      <c r="AA6" s="659"/>
      <c r="AB6" s="659"/>
      <c r="AC6" s="659"/>
      <c r="AD6" s="660">
        <v>284196</v>
      </c>
      <c r="AE6" s="660"/>
      <c r="AF6" s="660"/>
      <c r="AG6" s="660"/>
      <c r="AH6" s="660"/>
      <c r="AI6" s="660"/>
      <c r="AJ6" s="660"/>
      <c r="AK6" s="660"/>
      <c r="AL6" s="624">
        <v>1</v>
      </c>
      <c r="AM6" s="625"/>
      <c r="AN6" s="625"/>
      <c r="AO6" s="661"/>
      <c r="AP6" s="618" t="s">
        <v>221</v>
      </c>
      <c r="AQ6" s="619"/>
      <c r="AR6" s="619"/>
      <c r="AS6" s="619"/>
      <c r="AT6" s="619"/>
      <c r="AU6" s="619"/>
      <c r="AV6" s="619"/>
      <c r="AW6" s="619"/>
      <c r="AX6" s="619"/>
      <c r="AY6" s="619"/>
      <c r="AZ6" s="619"/>
      <c r="BA6" s="619"/>
      <c r="BB6" s="619"/>
      <c r="BC6" s="619"/>
      <c r="BD6" s="619"/>
      <c r="BE6" s="619"/>
      <c r="BF6" s="620"/>
      <c r="BG6" s="621">
        <v>13280425</v>
      </c>
      <c r="BH6" s="622"/>
      <c r="BI6" s="622"/>
      <c r="BJ6" s="622"/>
      <c r="BK6" s="622"/>
      <c r="BL6" s="622"/>
      <c r="BM6" s="622"/>
      <c r="BN6" s="623"/>
      <c r="BO6" s="659">
        <v>88.8</v>
      </c>
      <c r="BP6" s="659"/>
      <c r="BQ6" s="659"/>
      <c r="BR6" s="659"/>
      <c r="BS6" s="660">
        <v>136308</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344098</v>
      </c>
      <c r="CS6" s="622"/>
      <c r="CT6" s="622"/>
      <c r="CU6" s="622"/>
      <c r="CV6" s="622"/>
      <c r="CW6" s="622"/>
      <c r="CX6" s="622"/>
      <c r="CY6" s="623"/>
      <c r="CZ6" s="703">
        <v>0.5</v>
      </c>
      <c r="DA6" s="685"/>
      <c r="DB6" s="685"/>
      <c r="DC6" s="705"/>
      <c r="DD6" s="627" t="s">
        <v>121</v>
      </c>
      <c r="DE6" s="622"/>
      <c r="DF6" s="622"/>
      <c r="DG6" s="622"/>
      <c r="DH6" s="622"/>
      <c r="DI6" s="622"/>
      <c r="DJ6" s="622"/>
      <c r="DK6" s="622"/>
      <c r="DL6" s="622"/>
      <c r="DM6" s="622"/>
      <c r="DN6" s="622"/>
      <c r="DO6" s="622"/>
      <c r="DP6" s="623"/>
      <c r="DQ6" s="627">
        <v>344098</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5475</v>
      </c>
      <c r="S7" s="622"/>
      <c r="T7" s="622"/>
      <c r="U7" s="622"/>
      <c r="V7" s="622"/>
      <c r="W7" s="622"/>
      <c r="X7" s="622"/>
      <c r="Y7" s="623"/>
      <c r="Z7" s="659">
        <v>0</v>
      </c>
      <c r="AA7" s="659"/>
      <c r="AB7" s="659"/>
      <c r="AC7" s="659"/>
      <c r="AD7" s="660">
        <v>5475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5427378</v>
      </c>
      <c r="BH7" s="622"/>
      <c r="BI7" s="622"/>
      <c r="BJ7" s="622"/>
      <c r="BK7" s="622"/>
      <c r="BL7" s="622"/>
      <c r="BM7" s="622"/>
      <c r="BN7" s="623"/>
      <c r="BO7" s="659">
        <v>36.299999999999997</v>
      </c>
      <c r="BP7" s="659"/>
      <c r="BQ7" s="659"/>
      <c r="BR7" s="659"/>
      <c r="BS7" s="660">
        <v>136308</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7466359</v>
      </c>
      <c r="CS7" s="622"/>
      <c r="CT7" s="622"/>
      <c r="CU7" s="622"/>
      <c r="CV7" s="622"/>
      <c r="CW7" s="622"/>
      <c r="CX7" s="622"/>
      <c r="CY7" s="623"/>
      <c r="CZ7" s="659">
        <v>11.9</v>
      </c>
      <c r="DA7" s="659"/>
      <c r="DB7" s="659"/>
      <c r="DC7" s="659"/>
      <c r="DD7" s="627">
        <v>59904</v>
      </c>
      <c r="DE7" s="622"/>
      <c r="DF7" s="622"/>
      <c r="DG7" s="622"/>
      <c r="DH7" s="622"/>
      <c r="DI7" s="622"/>
      <c r="DJ7" s="622"/>
      <c r="DK7" s="622"/>
      <c r="DL7" s="622"/>
      <c r="DM7" s="622"/>
      <c r="DN7" s="622"/>
      <c r="DO7" s="622"/>
      <c r="DP7" s="623"/>
      <c r="DQ7" s="627">
        <v>6830574</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82642</v>
      </c>
      <c r="S8" s="622"/>
      <c r="T8" s="622"/>
      <c r="U8" s="622"/>
      <c r="V8" s="622"/>
      <c r="W8" s="622"/>
      <c r="X8" s="622"/>
      <c r="Y8" s="623"/>
      <c r="Z8" s="659">
        <v>0.1</v>
      </c>
      <c r="AA8" s="659"/>
      <c r="AB8" s="659"/>
      <c r="AC8" s="659"/>
      <c r="AD8" s="660">
        <v>82642</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159802</v>
      </c>
      <c r="BH8" s="622"/>
      <c r="BI8" s="622"/>
      <c r="BJ8" s="622"/>
      <c r="BK8" s="622"/>
      <c r="BL8" s="622"/>
      <c r="BM8" s="622"/>
      <c r="BN8" s="623"/>
      <c r="BO8" s="659">
        <v>1.1000000000000001</v>
      </c>
      <c r="BP8" s="659"/>
      <c r="BQ8" s="659"/>
      <c r="BR8" s="659"/>
      <c r="BS8" s="660" t="s">
        <v>121</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31095797</v>
      </c>
      <c r="CS8" s="622"/>
      <c r="CT8" s="622"/>
      <c r="CU8" s="622"/>
      <c r="CV8" s="622"/>
      <c r="CW8" s="622"/>
      <c r="CX8" s="622"/>
      <c r="CY8" s="623"/>
      <c r="CZ8" s="659">
        <v>49.5</v>
      </c>
      <c r="DA8" s="659"/>
      <c r="DB8" s="659"/>
      <c r="DC8" s="659"/>
      <c r="DD8" s="627">
        <v>105428</v>
      </c>
      <c r="DE8" s="622"/>
      <c r="DF8" s="622"/>
      <c r="DG8" s="622"/>
      <c r="DH8" s="622"/>
      <c r="DI8" s="622"/>
      <c r="DJ8" s="622"/>
      <c r="DK8" s="622"/>
      <c r="DL8" s="622"/>
      <c r="DM8" s="622"/>
      <c r="DN8" s="622"/>
      <c r="DO8" s="622"/>
      <c r="DP8" s="623"/>
      <c r="DQ8" s="627">
        <v>14505167</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97210</v>
      </c>
      <c r="S9" s="622"/>
      <c r="T9" s="622"/>
      <c r="U9" s="622"/>
      <c r="V9" s="622"/>
      <c r="W9" s="622"/>
      <c r="X9" s="622"/>
      <c r="Y9" s="623"/>
      <c r="Z9" s="659">
        <v>0.2</v>
      </c>
      <c r="AA9" s="659"/>
      <c r="AB9" s="659"/>
      <c r="AC9" s="659"/>
      <c r="AD9" s="660">
        <v>97210</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4478249</v>
      </c>
      <c r="BH9" s="622"/>
      <c r="BI9" s="622"/>
      <c r="BJ9" s="622"/>
      <c r="BK9" s="622"/>
      <c r="BL9" s="622"/>
      <c r="BM9" s="622"/>
      <c r="BN9" s="623"/>
      <c r="BO9" s="659">
        <v>29.9</v>
      </c>
      <c r="BP9" s="659"/>
      <c r="BQ9" s="659"/>
      <c r="BR9" s="659"/>
      <c r="BS9" s="660" t="s">
        <v>121</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4433417</v>
      </c>
      <c r="CS9" s="622"/>
      <c r="CT9" s="622"/>
      <c r="CU9" s="622"/>
      <c r="CV9" s="622"/>
      <c r="CW9" s="622"/>
      <c r="CX9" s="622"/>
      <c r="CY9" s="623"/>
      <c r="CZ9" s="659">
        <v>7.1</v>
      </c>
      <c r="DA9" s="659"/>
      <c r="DB9" s="659"/>
      <c r="DC9" s="659"/>
      <c r="DD9" s="627">
        <v>270891</v>
      </c>
      <c r="DE9" s="622"/>
      <c r="DF9" s="622"/>
      <c r="DG9" s="622"/>
      <c r="DH9" s="622"/>
      <c r="DI9" s="622"/>
      <c r="DJ9" s="622"/>
      <c r="DK9" s="622"/>
      <c r="DL9" s="622"/>
      <c r="DM9" s="622"/>
      <c r="DN9" s="622"/>
      <c r="DO9" s="622"/>
      <c r="DP9" s="623"/>
      <c r="DQ9" s="627">
        <v>3473112</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311385</v>
      </c>
      <c r="BH10" s="622"/>
      <c r="BI10" s="622"/>
      <c r="BJ10" s="622"/>
      <c r="BK10" s="622"/>
      <c r="BL10" s="622"/>
      <c r="BM10" s="622"/>
      <c r="BN10" s="623"/>
      <c r="BO10" s="659">
        <v>2.1</v>
      </c>
      <c r="BP10" s="659"/>
      <c r="BQ10" s="659"/>
      <c r="BR10" s="659"/>
      <c r="BS10" s="660" t="s">
        <v>121</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71832</v>
      </c>
      <c r="CS10" s="622"/>
      <c r="CT10" s="622"/>
      <c r="CU10" s="622"/>
      <c r="CV10" s="622"/>
      <c r="CW10" s="622"/>
      <c r="CX10" s="622"/>
      <c r="CY10" s="623"/>
      <c r="CZ10" s="659">
        <v>0.1</v>
      </c>
      <c r="DA10" s="659"/>
      <c r="DB10" s="659"/>
      <c r="DC10" s="659"/>
      <c r="DD10" s="627" t="s">
        <v>121</v>
      </c>
      <c r="DE10" s="622"/>
      <c r="DF10" s="622"/>
      <c r="DG10" s="622"/>
      <c r="DH10" s="622"/>
      <c r="DI10" s="622"/>
      <c r="DJ10" s="622"/>
      <c r="DK10" s="622"/>
      <c r="DL10" s="622"/>
      <c r="DM10" s="622"/>
      <c r="DN10" s="622"/>
      <c r="DO10" s="622"/>
      <c r="DP10" s="623"/>
      <c r="DQ10" s="627">
        <v>51003</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3078688</v>
      </c>
      <c r="S11" s="622"/>
      <c r="T11" s="622"/>
      <c r="U11" s="622"/>
      <c r="V11" s="622"/>
      <c r="W11" s="622"/>
      <c r="X11" s="622"/>
      <c r="Y11" s="623"/>
      <c r="Z11" s="624">
        <v>4.8</v>
      </c>
      <c r="AA11" s="625"/>
      <c r="AB11" s="625"/>
      <c r="AC11" s="626"/>
      <c r="AD11" s="627">
        <v>3078688</v>
      </c>
      <c r="AE11" s="622"/>
      <c r="AF11" s="622"/>
      <c r="AG11" s="622"/>
      <c r="AH11" s="622"/>
      <c r="AI11" s="622"/>
      <c r="AJ11" s="622"/>
      <c r="AK11" s="623"/>
      <c r="AL11" s="624">
        <v>10.7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477942</v>
      </c>
      <c r="BH11" s="622"/>
      <c r="BI11" s="622"/>
      <c r="BJ11" s="622"/>
      <c r="BK11" s="622"/>
      <c r="BL11" s="622"/>
      <c r="BM11" s="622"/>
      <c r="BN11" s="623"/>
      <c r="BO11" s="659">
        <v>3.2</v>
      </c>
      <c r="BP11" s="659"/>
      <c r="BQ11" s="659"/>
      <c r="BR11" s="659"/>
      <c r="BS11" s="660">
        <v>136308</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390966</v>
      </c>
      <c r="CS11" s="622"/>
      <c r="CT11" s="622"/>
      <c r="CU11" s="622"/>
      <c r="CV11" s="622"/>
      <c r="CW11" s="622"/>
      <c r="CX11" s="622"/>
      <c r="CY11" s="623"/>
      <c r="CZ11" s="659">
        <v>0.6</v>
      </c>
      <c r="DA11" s="659"/>
      <c r="DB11" s="659"/>
      <c r="DC11" s="659"/>
      <c r="DD11" s="627">
        <v>31087</v>
      </c>
      <c r="DE11" s="622"/>
      <c r="DF11" s="622"/>
      <c r="DG11" s="622"/>
      <c r="DH11" s="622"/>
      <c r="DI11" s="622"/>
      <c r="DJ11" s="622"/>
      <c r="DK11" s="622"/>
      <c r="DL11" s="622"/>
      <c r="DM11" s="622"/>
      <c r="DN11" s="622"/>
      <c r="DO11" s="622"/>
      <c r="DP11" s="623"/>
      <c r="DQ11" s="627">
        <v>269345</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28432</v>
      </c>
      <c r="S12" s="622"/>
      <c r="T12" s="622"/>
      <c r="U12" s="622"/>
      <c r="V12" s="622"/>
      <c r="W12" s="622"/>
      <c r="X12" s="622"/>
      <c r="Y12" s="623"/>
      <c r="Z12" s="659">
        <v>0</v>
      </c>
      <c r="AA12" s="659"/>
      <c r="AB12" s="659"/>
      <c r="AC12" s="659"/>
      <c r="AD12" s="660">
        <v>28432</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6637282</v>
      </c>
      <c r="BH12" s="622"/>
      <c r="BI12" s="622"/>
      <c r="BJ12" s="622"/>
      <c r="BK12" s="622"/>
      <c r="BL12" s="622"/>
      <c r="BM12" s="622"/>
      <c r="BN12" s="623"/>
      <c r="BO12" s="659">
        <v>44.4</v>
      </c>
      <c r="BP12" s="659"/>
      <c r="BQ12" s="659"/>
      <c r="BR12" s="659"/>
      <c r="BS12" s="660" t="s">
        <v>121</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1512209</v>
      </c>
      <c r="CS12" s="622"/>
      <c r="CT12" s="622"/>
      <c r="CU12" s="622"/>
      <c r="CV12" s="622"/>
      <c r="CW12" s="622"/>
      <c r="CX12" s="622"/>
      <c r="CY12" s="623"/>
      <c r="CZ12" s="659">
        <v>2.4</v>
      </c>
      <c r="DA12" s="659"/>
      <c r="DB12" s="659"/>
      <c r="DC12" s="659"/>
      <c r="DD12" s="627">
        <v>159481</v>
      </c>
      <c r="DE12" s="622"/>
      <c r="DF12" s="622"/>
      <c r="DG12" s="622"/>
      <c r="DH12" s="622"/>
      <c r="DI12" s="622"/>
      <c r="DJ12" s="622"/>
      <c r="DK12" s="622"/>
      <c r="DL12" s="622"/>
      <c r="DM12" s="622"/>
      <c r="DN12" s="622"/>
      <c r="DO12" s="622"/>
      <c r="DP12" s="623"/>
      <c r="DQ12" s="627">
        <v>1043107</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6614968</v>
      </c>
      <c r="BH13" s="622"/>
      <c r="BI13" s="622"/>
      <c r="BJ13" s="622"/>
      <c r="BK13" s="622"/>
      <c r="BL13" s="622"/>
      <c r="BM13" s="622"/>
      <c r="BN13" s="623"/>
      <c r="BO13" s="659">
        <v>44.2</v>
      </c>
      <c r="BP13" s="659"/>
      <c r="BQ13" s="659"/>
      <c r="BR13" s="659"/>
      <c r="BS13" s="660" t="s">
        <v>121</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4478153</v>
      </c>
      <c r="CS13" s="622"/>
      <c r="CT13" s="622"/>
      <c r="CU13" s="622"/>
      <c r="CV13" s="622"/>
      <c r="CW13" s="622"/>
      <c r="CX13" s="622"/>
      <c r="CY13" s="623"/>
      <c r="CZ13" s="659">
        <v>7.1</v>
      </c>
      <c r="DA13" s="659"/>
      <c r="DB13" s="659"/>
      <c r="DC13" s="659"/>
      <c r="DD13" s="627">
        <v>2525470</v>
      </c>
      <c r="DE13" s="622"/>
      <c r="DF13" s="622"/>
      <c r="DG13" s="622"/>
      <c r="DH13" s="622"/>
      <c r="DI13" s="622"/>
      <c r="DJ13" s="622"/>
      <c r="DK13" s="622"/>
      <c r="DL13" s="622"/>
      <c r="DM13" s="622"/>
      <c r="DN13" s="622"/>
      <c r="DO13" s="622"/>
      <c r="DP13" s="623"/>
      <c r="DQ13" s="627">
        <v>1704247</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363586</v>
      </c>
      <c r="BH14" s="622"/>
      <c r="BI14" s="622"/>
      <c r="BJ14" s="622"/>
      <c r="BK14" s="622"/>
      <c r="BL14" s="622"/>
      <c r="BM14" s="622"/>
      <c r="BN14" s="623"/>
      <c r="BO14" s="659">
        <v>2.4</v>
      </c>
      <c r="BP14" s="659"/>
      <c r="BQ14" s="659"/>
      <c r="BR14" s="659"/>
      <c r="BS14" s="660" t="s">
        <v>121</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1846016</v>
      </c>
      <c r="CS14" s="622"/>
      <c r="CT14" s="622"/>
      <c r="CU14" s="622"/>
      <c r="CV14" s="622"/>
      <c r="CW14" s="622"/>
      <c r="CX14" s="622"/>
      <c r="CY14" s="623"/>
      <c r="CZ14" s="659">
        <v>2.9</v>
      </c>
      <c r="DA14" s="659"/>
      <c r="DB14" s="659"/>
      <c r="DC14" s="659"/>
      <c r="DD14" s="627">
        <v>478049</v>
      </c>
      <c r="DE14" s="622"/>
      <c r="DF14" s="622"/>
      <c r="DG14" s="622"/>
      <c r="DH14" s="622"/>
      <c r="DI14" s="622"/>
      <c r="DJ14" s="622"/>
      <c r="DK14" s="622"/>
      <c r="DL14" s="622"/>
      <c r="DM14" s="622"/>
      <c r="DN14" s="622"/>
      <c r="DO14" s="622"/>
      <c r="DP14" s="623"/>
      <c r="DQ14" s="627">
        <v>1371156</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27061</v>
      </c>
      <c r="S15" s="622"/>
      <c r="T15" s="622"/>
      <c r="U15" s="622"/>
      <c r="V15" s="622"/>
      <c r="W15" s="622"/>
      <c r="X15" s="622"/>
      <c r="Y15" s="623"/>
      <c r="Z15" s="659">
        <v>0</v>
      </c>
      <c r="AA15" s="659"/>
      <c r="AB15" s="659"/>
      <c r="AC15" s="659"/>
      <c r="AD15" s="660">
        <v>27061</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852179</v>
      </c>
      <c r="BH15" s="622"/>
      <c r="BI15" s="622"/>
      <c r="BJ15" s="622"/>
      <c r="BK15" s="622"/>
      <c r="BL15" s="622"/>
      <c r="BM15" s="622"/>
      <c r="BN15" s="623"/>
      <c r="BO15" s="659">
        <v>5.7</v>
      </c>
      <c r="BP15" s="659"/>
      <c r="BQ15" s="659"/>
      <c r="BR15" s="659"/>
      <c r="BS15" s="660" t="s">
        <v>121</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7307532</v>
      </c>
      <c r="CS15" s="622"/>
      <c r="CT15" s="622"/>
      <c r="CU15" s="622"/>
      <c r="CV15" s="622"/>
      <c r="CW15" s="622"/>
      <c r="CX15" s="622"/>
      <c r="CY15" s="623"/>
      <c r="CZ15" s="659">
        <v>11.6</v>
      </c>
      <c r="DA15" s="659"/>
      <c r="DB15" s="659"/>
      <c r="DC15" s="659"/>
      <c r="DD15" s="627">
        <v>3409226</v>
      </c>
      <c r="DE15" s="622"/>
      <c r="DF15" s="622"/>
      <c r="DG15" s="622"/>
      <c r="DH15" s="622"/>
      <c r="DI15" s="622"/>
      <c r="DJ15" s="622"/>
      <c r="DK15" s="622"/>
      <c r="DL15" s="622"/>
      <c r="DM15" s="622"/>
      <c r="DN15" s="622"/>
      <c r="DO15" s="622"/>
      <c r="DP15" s="623"/>
      <c r="DQ15" s="627">
        <v>4006471</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231151</v>
      </c>
      <c r="S16" s="622"/>
      <c r="T16" s="622"/>
      <c r="U16" s="622"/>
      <c r="V16" s="622"/>
      <c r="W16" s="622"/>
      <c r="X16" s="622"/>
      <c r="Y16" s="623"/>
      <c r="Z16" s="659">
        <v>0.4</v>
      </c>
      <c r="AA16" s="659"/>
      <c r="AB16" s="659"/>
      <c r="AC16" s="659"/>
      <c r="AD16" s="660">
        <v>231151</v>
      </c>
      <c r="AE16" s="660"/>
      <c r="AF16" s="660"/>
      <c r="AG16" s="660"/>
      <c r="AH16" s="660"/>
      <c r="AI16" s="660"/>
      <c r="AJ16" s="660"/>
      <c r="AK16" s="660"/>
      <c r="AL16" s="624">
        <v>0.8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332560</v>
      </c>
      <c r="CS16" s="622"/>
      <c r="CT16" s="622"/>
      <c r="CU16" s="622"/>
      <c r="CV16" s="622"/>
      <c r="CW16" s="622"/>
      <c r="CX16" s="622"/>
      <c r="CY16" s="623"/>
      <c r="CZ16" s="659">
        <v>0.5</v>
      </c>
      <c r="DA16" s="659"/>
      <c r="DB16" s="659"/>
      <c r="DC16" s="659"/>
      <c r="DD16" s="627" t="s">
        <v>121</v>
      </c>
      <c r="DE16" s="622"/>
      <c r="DF16" s="622"/>
      <c r="DG16" s="622"/>
      <c r="DH16" s="622"/>
      <c r="DI16" s="622"/>
      <c r="DJ16" s="622"/>
      <c r="DK16" s="622"/>
      <c r="DL16" s="622"/>
      <c r="DM16" s="622"/>
      <c r="DN16" s="622"/>
      <c r="DO16" s="622"/>
      <c r="DP16" s="623"/>
      <c r="DQ16" s="627">
        <v>154523</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532308</v>
      </c>
      <c r="S17" s="622"/>
      <c r="T17" s="622"/>
      <c r="U17" s="622"/>
      <c r="V17" s="622"/>
      <c r="W17" s="622"/>
      <c r="X17" s="622"/>
      <c r="Y17" s="623"/>
      <c r="Z17" s="659">
        <v>0.8</v>
      </c>
      <c r="AA17" s="659"/>
      <c r="AB17" s="659"/>
      <c r="AC17" s="659"/>
      <c r="AD17" s="660">
        <v>532308</v>
      </c>
      <c r="AE17" s="660"/>
      <c r="AF17" s="660"/>
      <c r="AG17" s="660"/>
      <c r="AH17" s="660"/>
      <c r="AI17" s="660"/>
      <c r="AJ17" s="660"/>
      <c r="AK17" s="660"/>
      <c r="AL17" s="624">
        <v>1.8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3503424</v>
      </c>
      <c r="CS17" s="622"/>
      <c r="CT17" s="622"/>
      <c r="CU17" s="622"/>
      <c r="CV17" s="622"/>
      <c r="CW17" s="622"/>
      <c r="CX17" s="622"/>
      <c r="CY17" s="623"/>
      <c r="CZ17" s="659">
        <v>5.6</v>
      </c>
      <c r="DA17" s="659"/>
      <c r="DB17" s="659"/>
      <c r="DC17" s="659"/>
      <c r="DD17" s="627" t="s">
        <v>121</v>
      </c>
      <c r="DE17" s="622"/>
      <c r="DF17" s="622"/>
      <c r="DG17" s="622"/>
      <c r="DH17" s="622"/>
      <c r="DI17" s="622"/>
      <c r="DJ17" s="622"/>
      <c r="DK17" s="622"/>
      <c r="DL17" s="622"/>
      <c r="DM17" s="622"/>
      <c r="DN17" s="622"/>
      <c r="DO17" s="622"/>
      <c r="DP17" s="623"/>
      <c r="DQ17" s="627">
        <v>3283257</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102344</v>
      </c>
      <c r="S18" s="622"/>
      <c r="T18" s="622"/>
      <c r="U18" s="622"/>
      <c r="V18" s="622"/>
      <c r="W18" s="622"/>
      <c r="X18" s="622"/>
      <c r="Y18" s="623"/>
      <c r="Z18" s="659">
        <v>0.2</v>
      </c>
      <c r="AA18" s="659"/>
      <c r="AB18" s="659"/>
      <c r="AC18" s="659"/>
      <c r="AD18" s="660">
        <v>102344</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v>2163</v>
      </c>
      <c r="CS18" s="622"/>
      <c r="CT18" s="622"/>
      <c r="CU18" s="622"/>
      <c r="CV18" s="622"/>
      <c r="CW18" s="622"/>
      <c r="CX18" s="622"/>
      <c r="CY18" s="623"/>
      <c r="CZ18" s="659">
        <v>0</v>
      </c>
      <c r="DA18" s="659"/>
      <c r="DB18" s="659"/>
      <c r="DC18" s="659"/>
      <c r="DD18" s="627" t="s">
        <v>121</v>
      </c>
      <c r="DE18" s="622"/>
      <c r="DF18" s="622"/>
      <c r="DG18" s="622"/>
      <c r="DH18" s="622"/>
      <c r="DI18" s="622"/>
      <c r="DJ18" s="622"/>
      <c r="DK18" s="622"/>
      <c r="DL18" s="622"/>
      <c r="DM18" s="622"/>
      <c r="DN18" s="622"/>
      <c r="DO18" s="622"/>
      <c r="DP18" s="623"/>
      <c r="DQ18" s="627">
        <v>2163</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429449</v>
      </c>
      <c r="S19" s="622"/>
      <c r="T19" s="622"/>
      <c r="U19" s="622"/>
      <c r="V19" s="622"/>
      <c r="W19" s="622"/>
      <c r="X19" s="622"/>
      <c r="Y19" s="623"/>
      <c r="Z19" s="659">
        <v>0.7</v>
      </c>
      <c r="AA19" s="659"/>
      <c r="AB19" s="659"/>
      <c r="AC19" s="659"/>
      <c r="AD19" s="660">
        <v>429449</v>
      </c>
      <c r="AE19" s="660"/>
      <c r="AF19" s="660"/>
      <c r="AG19" s="660"/>
      <c r="AH19" s="660"/>
      <c r="AI19" s="660"/>
      <c r="AJ19" s="660"/>
      <c r="AK19" s="660"/>
      <c r="AL19" s="624">
        <v>1.5</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1680637</v>
      </c>
      <c r="BH19" s="622"/>
      <c r="BI19" s="622"/>
      <c r="BJ19" s="622"/>
      <c r="BK19" s="622"/>
      <c r="BL19" s="622"/>
      <c r="BM19" s="622"/>
      <c r="BN19" s="623"/>
      <c r="BO19" s="659">
        <v>11.2</v>
      </c>
      <c r="BP19" s="659"/>
      <c r="BQ19" s="659"/>
      <c r="BR19" s="659"/>
      <c r="BS19" s="660">
        <v>211419</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515</v>
      </c>
      <c r="S20" s="622"/>
      <c r="T20" s="622"/>
      <c r="U20" s="622"/>
      <c r="V20" s="622"/>
      <c r="W20" s="622"/>
      <c r="X20" s="622"/>
      <c r="Y20" s="623"/>
      <c r="Z20" s="659">
        <v>0</v>
      </c>
      <c r="AA20" s="659"/>
      <c r="AB20" s="659"/>
      <c r="AC20" s="659"/>
      <c r="AD20" s="660">
        <v>515</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1680637</v>
      </c>
      <c r="BH20" s="622"/>
      <c r="BI20" s="622"/>
      <c r="BJ20" s="622"/>
      <c r="BK20" s="622"/>
      <c r="BL20" s="622"/>
      <c r="BM20" s="622"/>
      <c r="BN20" s="623"/>
      <c r="BO20" s="659">
        <v>11.2</v>
      </c>
      <c r="BP20" s="659"/>
      <c r="BQ20" s="659"/>
      <c r="BR20" s="659"/>
      <c r="BS20" s="660">
        <v>211419</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62784526</v>
      </c>
      <c r="CS20" s="622"/>
      <c r="CT20" s="622"/>
      <c r="CU20" s="622"/>
      <c r="CV20" s="622"/>
      <c r="CW20" s="622"/>
      <c r="CX20" s="622"/>
      <c r="CY20" s="623"/>
      <c r="CZ20" s="659">
        <v>100</v>
      </c>
      <c r="DA20" s="659"/>
      <c r="DB20" s="659"/>
      <c r="DC20" s="659"/>
      <c r="DD20" s="627">
        <v>7039536</v>
      </c>
      <c r="DE20" s="622"/>
      <c r="DF20" s="622"/>
      <c r="DG20" s="622"/>
      <c r="DH20" s="622"/>
      <c r="DI20" s="622"/>
      <c r="DJ20" s="622"/>
      <c r="DK20" s="622"/>
      <c r="DL20" s="622"/>
      <c r="DM20" s="622"/>
      <c r="DN20" s="622"/>
      <c r="DO20" s="622"/>
      <c r="DP20" s="623"/>
      <c r="DQ20" s="627">
        <v>37038223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11038681</v>
      </c>
      <c r="S21" s="622"/>
      <c r="T21" s="622"/>
      <c r="U21" s="622"/>
      <c r="V21" s="622"/>
      <c r="W21" s="622"/>
      <c r="X21" s="622"/>
      <c r="Y21" s="623"/>
      <c r="Z21" s="659">
        <v>17.2</v>
      </c>
      <c r="AA21" s="659"/>
      <c r="AB21" s="659"/>
      <c r="AC21" s="659"/>
      <c r="AD21" s="660">
        <v>10581212</v>
      </c>
      <c r="AE21" s="660"/>
      <c r="AF21" s="660"/>
      <c r="AG21" s="660"/>
      <c r="AH21" s="660"/>
      <c r="AI21" s="660"/>
      <c r="AJ21" s="660"/>
      <c r="AK21" s="660"/>
      <c r="AL21" s="624">
        <v>36.700000000000003</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553200</v>
      </c>
      <c r="BH21" s="622"/>
      <c r="BI21" s="622"/>
      <c r="BJ21" s="622"/>
      <c r="BK21" s="622"/>
      <c r="BL21" s="622"/>
      <c r="BM21" s="622"/>
      <c r="BN21" s="623"/>
      <c r="BO21" s="659">
        <v>3.7</v>
      </c>
      <c r="BP21" s="659"/>
      <c r="BQ21" s="659"/>
      <c r="BR21" s="659"/>
      <c r="BS21" s="660">
        <v>211419</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10581212</v>
      </c>
      <c r="S22" s="622"/>
      <c r="T22" s="622"/>
      <c r="U22" s="622"/>
      <c r="V22" s="622"/>
      <c r="W22" s="622"/>
      <c r="X22" s="622"/>
      <c r="Y22" s="623"/>
      <c r="Z22" s="659">
        <v>16.5</v>
      </c>
      <c r="AA22" s="659"/>
      <c r="AB22" s="659"/>
      <c r="AC22" s="659"/>
      <c r="AD22" s="660">
        <v>10581212</v>
      </c>
      <c r="AE22" s="660"/>
      <c r="AF22" s="660"/>
      <c r="AG22" s="660"/>
      <c r="AH22" s="660"/>
      <c r="AI22" s="660"/>
      <c r="AJ22" s="660"/>
      <c r="AK22" s="660"/>
      <c r="AL22" s="624">
        <v>36.700000000000003</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457469</v>
      </c>
      <c r="S23" s="622"/>
      <c r="T23" s="622"/>
      <c r="U23" s="622"/>
      <c r="V23" s="622"/>
      <c r="W23" s="622"/>
      <c r="X23" s="622"/>
      <c r="Y23" s="623"/>
      <c r="Z23" s="659">
        <v>0.7</v>
      </c>
      <c r="AA23" s="659"/>
      <c r="AB23" s="659"/>
      <c r="AC23" s="659"/>
      <c r="AD23" s="660" t="s">
        <v>121</v>
      </c>
      <c r="AE23" s="660"/>
      <c r="AF23" s="660"/>
      <c r="AG23" s="660"/>
      <c r="AH23" s="660"/>
      <c r="AI23" s="660"/>
      <c r="AJ23" s="660"/>
      <c r="AK23" s="660"/>
      <c r="AL23" s="624" t="s">
        <v>121</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1127437</v>
      </c>
      <c r="BH23" s="622"/>
      <c r="BI23" s="622"/>
      <c r="BJ23" s="622"/>
      <c r="BK23" s="622"/>
      <c r="BL23" s="622"/>
      <c r="BM23" s="622"/>
      <c r="BN23" s="623"/>
      <c r="BO23" s="659">
        <v>7.5</v>
      </c>
      <c r="BP23" s="659"/>
      <c r="BQ23" s="659"/>
      <c r="BR23" s="659"/>
      <c r="BS23" s="660" t="s">
        <v>121</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34703533</v>
      </c>
      <c r="CS24" s="677"/>
      <c r="CT24" s="677"/>
      <c r="CU24" s="677"/>
      <c r="CV24" s="677"/>
      <c r="CW24" s="677"/>
      <c r="CX24" s="677"/>
      <c r="CY24" s="702"/>
      <c r="CZ24" s="703">
        <v>55.3</v>
      </c>
      <c r="DA24" s="685"/>
      <c r="DB24" s="685"/>
      <c r="DC24" s="705"/>
      <c r="DD24" s="701">
        <v>19136055</v>
      </c>
      <c r="DE24" s="677"/>
      <c r="DF24" s="677"/>
      <c r="DG24" s="677"/>
      <c r="DH24" s="677"/>
      <c r="DI24" s="677"/>
      <c r="DJ24" s="677"/>
      <c r="DK24" s="702"/>
      <c r="DL24" s="701">
        <v>17081109</v>
      </c>
      <c r="DM24" s="677"/>
      <c r="DN24" s="677"/>
      <c r="DO24" s="677"/>
      <c r="DP24" s="677"/>
      <c r="DQ24" s="677"/>
      <c r="DR24" s="677"/>
      <c r="DS24" s="677"/>
      <c r="DT24" s="677"/>
      <c r="DU24" s="677"/>
      <c r="DV24" s="702"/>
      <c r="DW24" s="703">
        <v>59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30366906</v>
      </c>
      <c r="S25" s="622"/>
      <c r="T25" s="622"/>
      <c r="U25" s="622"/>
      <c r="V25" s="622"/>
      <c r="W25" s="622"/>
      <c r="X25" s="622"/>
      <c r="Y25" s="623"/>
      <c r="Z25" s="659">
        <v>47.3</v>
      </c>
      <c r="AA25" s="659"/>
      <c r="AB25" s="659"/>
      <c r="AC25" s="659"/>
      <c r="AD25" s="660">
        <v>28570581</v>
      </c>
      <c r="AE25" s="660"/>
      <c r="AF25" s="660"/>
      <c r="AG25" s="660"/>
      <c r="AH25" s="660"/>
      <c r="AI25" s="660"/>
      <c r="AJ25" s="660"/>
      <c r="AK25" s="660"/>
      <c r="AL25" s="624">
        <v>99</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8860399</v>
      </c>
      <c r="CS25" s="634"/>
      <c r="CT25" s="634"/>
      <c r="CU25" s="634"/>
      <c r="CV25" s="634"/>
      <c r="CW25" s="634"/>
      <c r="CX25" s="634"/>
      <c r="CY25" s="635"/>
      <c r="CZ25" s="624">
        <v>14.1</v>
      </c>
      <c r="DA25" s="636"/>
      <c r="DB25" s="636"/>
      <c r="DC25" s="637"/>
      <c r="DD25" s="627">
        <v>8257957</v>
      </c>
      <c r="DE25" s="634"/>
      <c r="DF25" s="634"/>
      <c r="DG25" s="634"/>
      <c r="DH25" s="634"/>
      <c r="DI25" s="634"/>
      <c r="DJ25" s="634"/>
      <c r="DK25" s="635"/>
      <c r="DL25" s="627">
        <v>8177611</v>
      </c>
      <c r="DM25" s="634"/>
      <c r="DN25" s="634"/>
      <c r="DO25" s="634"/>
      <c r="DP25" s="634"/>
      <c r="DQ25" s="634"/>
      <c r="DR25" s="634"/>
      <c r="DS25" s="634"/>
      <c r="DT25" s="634"/>
      <c r="DU25" s="634"/>
      <c r="DV25" s="635"/>
      <c r="DW25" s="624">
        <v>28.2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12282</v>
      </c>
      <c r="S26" s="622"/>
      <c r="T26" s="622"/>
      <c r="U26" s="622"/>
      <c r="V26" s="622"/>
      <c r="W26" s="622"/>
      <c r="X26" s="622"/>
      <c r="Y26" s="623"/>
      <c r="Z26" s="659">
        <v>0</v>
      </c>
      <c r="AA26" s="659"/>
      <c r="AB26" s="659"/>
      <c r="AC26" s="659"/>
      <c r="AD26" s="660">
        <v>12282</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5169742</v>
      </c>
      <c r="CS26" s="622"/>
      <c r="CT26" s="622"/>
      <c r="CU26" s="622"/>
      <c r="CV26" s="622"/>
      <c r="CW26" s="622"/>
      <c r="CX26" s="622"/>
      <c r="CY26" s="623"/>
      <c r="CZ26" s="624">
        <v>8.1999999999999993</v>
      </c>
      <c r="DA26" s="636"/>
      <c r="DB26" s="636"/>
      <c r="DC26" s="637"/>
      <c r="DD26" s="627">
        <v>4817164</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239198</v>
      </c>
      <c r="S27" s="622"/>
      <c r="T27" s="622"/>
      <c r="U27" s="622"/>
      <c r="V27" s="622"/>
      <c r="W27" s="622"/>
      <c r="X27" s="622"/>
      <c r="Y27" s="623"/>
      <c r="Z27" s="659">
        <v>0.4</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14961062</v>
      </c>
      <c r="BH27" s="622"/>
      <c r="BI27" s="622"/>
      <c r="BJ27" s="622"/>
      <c r="BK27" s="622"/>
      <c r="BL27" s="622"/>
      <c r="BM27" s="622"/>
      <c r="BN27" s="623"/>
      <c r="BO27" s="659">
        <v>100</v>
      </c>
      <c r="BP27" s="659"/>
      <c r="BQ27" s="659"/>
      <c r="BR27" s="659"/>
      <c r="BS27" s="660">
        <v>347727</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22339710</v>
      </c>
      <c r="CS27" s="634"/>
      <c r="CT27" s="634"/>
      <c r="CU27" s="634"/>
      <c r="CV27" s="634"/>
      <c r="CW27" s="634"/>
      <c r="CX27" s="634"/>
      <c r="CY27" s="635"/>
      <c r="CZ27" s="624">
        <v>35.6</v>
      </c>
      <c r="DA27" s="636"/>
      <c r="DB27" s="636"/>
      <c r="DC27" s="637"/>
      <c r="DD27" s="627">
        <v>7594841</v>
      </c>
      <c r="DE27" s="634"/>
      <c r="DF27" s="634"/>
      <c r="DG27" s="634"/>
      <c r="DH27" s="634"/>
      <c r="DI27" s="634"/>
      <c r="DJ27" s="634"/>
      <c r="DK27" s="635"/>
      <c r="DL27" s="627">
        <v>5620241</v>
      </c>
      <c r="DM27" s="634"/>
      <c r="DN27" s="634"/>
      <c r="DO27" s="634"/>
      <c r="DP27" s="634"/>
      <c r="DQ27" s="634"/>
      <c r="DR27" s="634"/>
      <c r="DS27" s="634"/>
      <c r="DT27" s="634"/>
      <c r="DU27" s="634"/>
      <c r="DV27" s="635"/>
      <c r="DW27" s="624">
        <v>19.399999999999999</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730048</v>
      </c>
      <c r="S28" s="622"/>
      <c r="T28" s="622"/>
      <c r="U28" s="622"/>
      <c r="V28" s="622"/>
      <c r="W28" s="622"/>
      <c r="X28" s="622"/>
      <c r="Y28" s="623"/>
      <c r="Z28" s="659">
        <v>1.1000000000000001</v>
      </c>
      <c r="AA28" s="659"/>
      <c r="AB28" s="659"/>
      <c r="AC28" s="659"/>
      <c r="AD28" s="660">
        <v>66679</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3503424</v>
      </c>
      <c r="CS28" s="622"/>
      <c r="CT28" s="622"/>
      <c r="CU28" s="622"/>
      <c r="CV28" s="622"/>
      <c r="CW28" s="622"/>
      <c r="CX28" s="622"/>
      <c r="CY28" s="623"/>
      <c r="CZ28" s="624">
        <v>5.6</v>
      </c>
      <c r="DA28" s="636"/>
      <c r="DB28" s="636"/>
      <c r="DC28" s="637"/>
      <c r="DD28" s="627">
        <v>3283257</v>
      </c>
      <c r="DE28" s="622"/>
      <c r="DF28" s="622"/>
      <c r="DG28" s="622"/>
      <c r="DH28" s="622"/>
      <c r="DI28" s="622"/>
      <c r="DJ28" s="622"/>
      <c r="DK28" s="623"/>
      <c r="DL28" s="627">
        <v>3283257</v>
      </c>
      <c r="DM28" s="622"/>
      <c r="DN28" s="622"/>
      <c r="DO28" s="622"/>
      <c r="DP28" s="622"/>
      <c r="DQ28" s="622"/>
      <c r="DR28" s="622"/>
      <c r="DS28" s="622"/>
      <c r="DT28" s="622"/>
      <c r="DU28" s="622"/>
      <c r="DV28" s="623"/>
      <c r="DW28" s="624">
        <v>11.3</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220563</v>
      </c>
      <c r="S29" s="622"/>
      <c r="T29" s="622"/>
      <c r="U29" s="622"/>
      <c r="V29" s="622"/>
      <c r="W29" s="622"/>
      <c r="X29" s="622"/>
      <c r="Y29" s="623"/>
      <c r="Z29" s="659">
        <v>0.3</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3503332</v>
      </c>
      <c r="CS29" s="634"/>
      <c r="CT29" s="634"/>
      <c r="CU29" s="634"/>
      <c r="CV29" s="634"/>
      <c r="CW29" s="634"/>
      <c r="CX29" s="634"/>
      <c r="CY29" s="635"/>
      <c r="CZ29" s="624">
        <v>5.6</v>
      </c>
      <c r="DA29" s="636"/>
      <c r="DB29" s="636"/>
      <c r="DC29" s="637"/>
      <c r="DD29" s="627">
        <v>3283165</v>
      </c>
      <c r="DE29" s="634"/>
      <c r="DF29" s="634"/>
      <c r="DG29" s="634"/>
      <c r="DH29" s="634"/>
      <c r="DI29" s="634"/>
      <c r="DJ29" s="634"/>
      <c r="DK29" s="635"/>
      <c r="DL29" s="627">
        <v>3283165</v>
      </c>
      <c r="DM29" s="634"/>
      <c r="DN29" s="634"/>
      <c r="DO29" s="634"/>
      <c r="DP29" s="634"/>
      <c r="DQ29" s="634"/>
      <c r="DR29" s="634"/>
      <c r="DS29" s="634"/>
      <c r="DT29" s="634"/>
      <c r="DU29" s="634"/>
      <c r="DV29" s="635"/>
      <c r="DW29" s="624">
        <v>11.3</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15992384</v>
      </c>
      <c r="S30" s="622"/>
      <c r="T30" s="622"/>
      <c r="U30" s="622"/>
      <c r="V30" s="622"/>
      <c r="W30" s="622"/>
      <c r="X30" s="622"/>
      <c r="Y30" s="623"/>
      <c r="Z30" s="659">
        <v>24.9</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3336111</v>
      </c>
      <c r="CS30" s="622"/>
      <c r="CT30" s="622"/>
      <c r="CU30" s="622"/>
      <c r="CV30" s="622"/>
      <c r="CW30" s="622"/>
      <c r="CX30" s="622"/>
      <c r="CY30" s="623"/>
      <c r="CZ30" s="624">
        <v>5.3</v>
      </c>
      <c r="DA30" s="636"/>
      <c r="DB30" s="636"/>
      <c r="DC30" s="637"/>
      <c r="DD30" s="627">
        <v>3137900</v>
      </c>
      <c r="DE30" s="622"/>
      <c r="DF30" s="622"/>
      <c r="DG30" s="622"/>
      <c r="DH30" s="622"/>
      <c r="DI30" s="622"/>
      <c r="DJ30" s="622"/>
      <c r="DK30" s="623"/>
      <c r="DL30" s="627">
        <v>3137900</v>
      </c>
      <c r="DM30" s="622"/>
      <c r="DN30" s="622"/>
      <c r="DO30" s="622"/>
      <c r="DP30" s="622"/>
      <c r="DQ30" s="622"/>
      <c r="DR30" s="622"/>
      <c r="DS30" s="622"/>
      <c r="DT30" s="622"/>
      <c r="DU30" s="622"/>
      <c r="DV30" s="623"/>
      <c r="DW30" s="624">
        <v>10.8</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v>15868</v>
      </c>
      <c r="S31" s="622"/>
      <c r="T31" s="622"/>
      <c r="U31" s="622"/>
      <c r="V31" s="622"/>
      <c r="W31" s="622"/>
      <c r="X31" s="622"/>
      <c r="Y31" s="623"/>
      <c r="Z31" s="659">
        <v>0</v>
      </c>
      <c r="AA31" s="659"/>
      <c r="AB31" s="659"/>
      <c r="AC31" s="659"/>
      <c r="AD31" s="660">
        <v>15868</v>
      </c>
      <c r="AE31" s="660"/>
      <c r="AF31" s="660"/>
      <c r="AG31" s="660"/>
      <c r="AH31" s="660"/>
      <c r="AI31" s="660"/>
      <c r="AJ31" s="660"/>
      <c r="AK31" s="660"/>
      <c r="AL31" s="624">
        <v>0.1</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98.6</v>
      </c>
      <c r="BN31" s="684"/>
      <c r="BO31" s="684"/>
      <c r="BP31" s="684"/>
      <c r="BQ31" s="686"/>
      <c r="BR31" s="683">
        <v>99.5</v>
      </c>
      <c r="BS31" s="684"/>
      <c r="BT31" s="684"/>
      <c r="BU31" s="684"/>
      <c r="BV31" s="684"/>
      <c r="BW31" s="684"/>
      <c r="BX31" s="685">
        <v>98.1</v>
      </c>
      <c r="BY31" s="684"/>
      <c r="BZ31" s="684"/>
      <c r="CA31" s="684"/>
      <c r="CB31" s="686"/>
      <c r="CD31" s="642"/>
      <c r="CE31" s="643"/>
      <c r="CF31" s="618" t="s">
        <v>300</v>
      </c>
      <c r="CG31" s="619"/>
      <c r="CH31" s="619"/>
      <c r="CI31" s="619"/>
      <c r="CJ31" s="619"/>
      <c r="CK31" s="619"/>
      <c r="CL31" s="619"/>
      <c r="CM31" s="619"/>
      <c r="CN31" s="619"/>
      <c r="CO31" s="619"/>
      <c r="CP31" s="619"/>
      <c r="CQ31" s="620"/>
      <c r="CR31" s="621">
        <v>167221</v>
      </c>
      <c r="CS31" s="634"/>
      <c r="CT31" s="634"/>
      <c r="CU31" s="634"/>
      <c r="CV31" s="634"/>
      <c r="CW31" s="634"/>
      <c r="CX31" s="634"/>
      <c r="CY31" s="635"/>
      <c r="CZ31" s="624">
        <v>0.3</v>
      </c>
      <c r="DA31" s="636"/>
      <c r="DB31" s="636"/>
      <c r="DC31" s="637"/>
      <c r="DD31" s="627">
        <v>145265</v>
      </c>
      <c r="DE31" s="634"/>
      <c r="DF31" s="634"/>
      <c r="DG31" s="634"/>
      <c r="DH31" s="634"/>
      <c r="DI31" s="634"/>
      <c r="DJ31" s="634"/>
      <c r="DK31" s="635"/>
      <c r="DL31" s="627">
        <v>145265</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4956503</v>
      </c>
      <c r="S32" s="622"/>
      <c r="T32" s="622"/>
      <c r="U32" s="622"/>
      <c r="V32" s="622"/>
      <c r="W32" s="622"/>
      <c r="X32" s="622"/>
      <c r="Y32" s="623"/>
      <c r="Z32" s="659">
        <v>7.7</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02" t="s">
        <v>302</v>
      </c>
      <c r="AX32" s="618" t="s">
        <v>303</v>
      </c>
      <c r="AY32" s="619"/>
      <c r="AZ32" s="619"/>
      <c r="BA32" s="619"/>
      <c r="BB32" s="619"/>
      <c r="BC32" s="619"/>
      <c r="BD32" s="619"/>
      <c r="BE32" s="619"/>
      <c r="BF32" s="620"/>
      <c r="BG32" s="687">
        <v>99.4</v>
      </c>
      <c r="BH32" s="634"/>
      <c r="BI32" s="634"/>
      <c r="BJ32" s="634"/>
      <c r="BK32" s="634"/>
      <c r="BL32" s="634"/>
      <c r="BM32" s="625">
        <v>97.9</v>
      </c>
      <c r="BN32" s="634"/>
      <c r="BO32" s="634"/>
      <c r="BP32" s="634"/>
      <c r="BQ32" s="657"/>
      <c r="BR32" s="687">
        <v>99.4</v>
      </c>
      <c r="BS32" s="634"/>
      <c r="BT32" s="634"/>
      <c r="BU32" s="634"/>
      <c r="BV32" s="634"/>
      <c r="BW32" s="634"/>
      <c r="BX32" s="625">
        <v>97.6</v>
      </c>
      <c r="BY32" s="634"/>
      <c r="BZ32" s="634"/>
      <c r="CA32" s="634"/>
      <c r="CB32" s="657"/>
      <c r="CD32" s="644"/>
      <c r="CE32" s="645"/>
      <c r="CF32" s="618" t="s">
        <v>304</v>
      </c>
      <c r="CG32" s="619"/>
      <c r="CH32" s="619"/>
      <c r="CI32" s="619"/>
      <c r="CJ32" s="619"/>
      <c r="CK32" s="619"/>
      <c r="CL32" s="619"/>
      <c r="CM32" s="619"/>
      <c r="CN32" s="619"/>
      <c r="CO32" s="619"/>
      <c r="CP32" s="619"/>
      <c r="CQ32" s="620"/>
      <c r="CR32" s="621">
        <v>92</v>
      </c>
      <c r="CS32" s="622"/>
      <c r="CT32" s="622"/>
      <c r="CU32" s="622"/>
      <c r="CV32" s="622"/>
      <c r="CW32" s="622"/>
      <c r="CX32" s="622"/>
      <c r="CY32" s="623"/>
      <c r="CZ32" s="624">
        <v>0</v>
      </c>
      <c r="DA32" s="636"/>
      <c r="DB32" s="636"/>
      <c r="DC32" s="637"/>
      <c r="DD32" s="627">
        <v>92</v>
      </c>
      <c r="DE32" s="622"/>
      <c r="DF32" s="622"/>
      <c r="DG32" s="622"/>
      <c r="DH32" s="622"/>
      <c r="DI32" s="622"/>
      <c r="DJ32" s="622"/>
      <c r="DK32" s="623"/>
      <c r="DL32" s="627">
        <v>92</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523198</v>
      </c>
      <c r="S33" s="622"/>
      <c r="T33" s="622"/>
      <c r="U33" s="622"/>
      <c r="V33" s="622"/>
      <c r="W33" s="622"/>
      <c r="X33" s="622"/>
      <c r="Y33" s="623"/>
      <c r="Z33" s="659">
        <v>0.8</v>
      </c>
      <c r="AA33" s="659"/>
      <c r="AB33" s="659"/>
      <c r="AC33" s="659"/>
      <c r="AD33" s="660">
        <v>186899</v>
      </c>
      <c r="AE33" s="660"/>
      <c r="AF33" s="660"/>
      <c r="AG33" s="660"/>
      <c r="AH33" s="660"/>
      <c r="AI33" s="660"/>
      <c r="AJ33" s="660"/>
      <c r="AK33" s="660"/>
      <c r="AL33" s="624">
        <v>0.6</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99.5</v>
      </c>
      <c r="BH33" s="606"/>
      <c r="BI33" s="606"/>
      <c r="BJ33" s="606"/>
      <c r="BK33" s="606"/>
      <c r="BL33" s="606"/>
      <c r="BM33" s="652">
        <v>98.8</v>
      </c>
      <c r="BN33" s="606"/>
      <c r="BO33" s="606"/>
      <c r="BP33" s="606"/>
      <c r="BQ33" s="669"/>
      <c r="BR33" s="682">
        <v>99.5</v>
      </c>
      <c r="BS33" s="606"/>
      <c r="BT33" s="606"/>
      <c r="BU33" s="606"/>
      <c r="BV33" s="606"/>
      <c r="BW33" s="606"/>
      <c r="BX33" s="652">
        <v>98.2</v>
      </c>
      <c r="BY33" s="606"/>
      <c r="BZ33" s="606"/>
      <c r="CA33" s="606"/>
      <c r="CB33" s="669"/>
      <c r="CD33" s="618" t="s">
        <v>307</v>
      </c>
      <c r="CE33" s="619"/>
      <c r="CF33" s="619"/>
      <c r="CG33" s="619"/>
      <c r="CH33" s="619"/>
      <c r="CI33" s="619"/>
      <c r="CJ33" s="619"/>
      <c r="CK33" s="619"/>
      <c r="CL33" s="619"/>
      <c r="CM33" s="619"/>
      <c r="CN33" s="619"/>
      <c r="CO33" s="619"/>
      <c r="CP33" s="619"/>
      <c r="CQ33" s="620"/>
      <c r="CR33" s="621">
        <v>20708897</v>
      </c>
      <c r="CS33" s="634"/>
      <c r="CT33" s="634"/>
      <c r="CU33" s="634"/>
      <c r="CV33" s="634"/>
      <c r="CW33" s="634"/>
      <c r="CX33" s="634"/>
      <c r="CY33" s="635"/>
      <c r="CZ33" s="624">
        <v>33</v>
      </c>
      <c r="DA33" s="636"/>
      <c r="DB33" s="636"/>
      <c r="DC33" s="637"/>
      <c r="DD33" s="627">
        <v>16418500</v>
      </c>
      <c r="DE33" s="634"/>
      <c r="DF33" s="634"/>
      <c r="DG33" s="634"/>
      <c r="DH33" s="634"/>
      <c r="DI33" s="634"/>
      <c r="DJ33" s="634"/>
      <c r="DK33" s="635"/>
      <c r="DL33" s="627">
        <v>11115641</v>
      </c>
      <c r="DM33" s="634"/>
      <c r="DN33" s="634"/>
      <c r="DO33" s="634"/>
      <c r="DP33" s="634"/>
      <c r="DQ33" s="634"/>
      <c r="DR33" s="634"/>
      <c r="DS33" s="634"/>
      <c r="DT33" s="634"/>
      <c r="DU33" s="634"/>
      <c r="DV33" s="635"/>
      <c r="DW33" s="624">
        <v>38.4</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1049287</v>
      </c>
      <c r="S34" s="622"/>
      <c r="T34" s="622"/>
      <c r="U34" s="622"/>
      <c r="V34" s="622"/>
      <c r="W34" s="622"/>
      <c r="X34" s="622"/>
      <c r="Y34" s="623"/>
      <c r="Z34" s="659">
        <v>1.6</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7409759</v>
      </c>
      <c r="CS34" s="622"/>
      <c r="CT34" s="622"/>
      <c r="CU34" s="622"/>
      <c r="CV34" s="622"/>
      <c r="CW34" s="622"/>
      <c r="CX34" s="622"/>
      <c r="CY34" s="623"/>
      <c r="CZ34" s="624">
        <v>11.8</v>
      </c>
      <c r="DA34" s="636"/>
      <c r="DB34" s="636"/>
      <c r="DC34" s="637"/>
      <c r="DD34" s="627">
        <v>5663480</v>
      </c>
      <c r="DE34" s="622"/>
      <c r="DF34" s="622"/>
      <c r="DG34" s="622"/>
      <c r="DH34" s="622"/>
      <c r="DI34" s="622"/>
      <c r="DJ34" s="622"/>
      <c r="DK34" s="623"/>
      <c r="DL34" s="627">
        <v>4353782</v>
      </c>
      <c r="DM34" s="622"/>
      <c r="DN34" s="622"/>
      <c r="DO34" s="622"/>
      <c r="DP34" s="622"/>
      <c r="DQ34" s="622"/>
      <c r="DR34" s="622"/>
      <c r="DS34" s="622"/>
      <c r="DT34" s="622"/>
      <c r="DU34" s="622"/>
      <c r="DV34" s="623"/>
      <c r="DW34" s="624">
        <v>15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3283432</v>
      </c>
      <c r="S35" s="622"/>
      <c r="T35" s="622"/>
      <c r="U35" s="622"/>
      <c r="V35" s="622"/>
      <c r="W35" s="622"/>
      <c r="X35" s="622"/>
      <c r="Y35" s="623"/>
      <c r="Z35" s="659">
        <v>5.0999999999999996</v>
      </c>
      <c r="AA35" s="659"/>
      <c r="AB35" s="659"/>
      <c r="AC35" s="659"/>
      <c r="AD35" s="660" t="s">
        <v>121</v>
      </c>
      <c r="AE35" s="660"/>
      <c r="AF35" s="660"/>
      <c r="AG35" s="660"/>
      <c r="AH35" s="660"/>
      <c r="AI35" s="660"/>
      <c r="AJ35" s="660"/>
      <c r="AK35" s="660"/>
      <c r="AL35" s="624" t="s">
        <v>121</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314021</v>
      </c>
      <c r="CS35" s="634"/>
      <c r="CT35" s="634"/>
      <c r="CU35" s="634"/>
      <c r="CV35" s="634"/>
      <c r="CW35" s="634"/>
      <c r="CX35" s="634"/>
      <c r="CY35" s="635"/>
      <c r="CZ35" s="624">
        <v>0.5</v>
      </c>
      <c r="DA35" s="636"/>
      <c r="DB35" s="636"/>
      <c r="DC35" s="637"/>
      <c r="DD35" s="627">
        <v>259134</v>
      </c>
      <c r="DE35" s="634"/>
      <c r="DF35" s="634"/>
      <c r="DG35" s="634"/>
      <c r="DH35" s="634"/>
      <c r="DI35" s="634"/>
      <c r="DJ35" s="634"/>
      <c r="DK35" s="635"/>
      <c r="DL35" s="627">
        <v>259134</v>
      </c>
      <c r="DM35" s="634"/>
      <c r="DN35" s="634"/>
      <c r="DO35" s="634"/>
      <c r="DP35" s="634"/>
      <c r="DQ35" s="634"/>
      <c r="DR35" s="634"/>
      <c r="DS35" s="634"/>
      <c r="DT35" s="634"/>
      <c r="DU35" s="634"/>
      <c r="DV35" s="635"/>
      <c r="DW35" s="624">
        <v>0.9</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1072939</v>
      </c>
      <c r="S36" s="622"/>
      <c r="T36" s="622"/>
      <c r="U36" s="622"/>
      <c r="V36" s="622"/>
      <c r="W36" s="622"/>
      <c r="X36" s="622"/>
      <c r="Y36" s="623"/>
      <c r="Z36" s="659">
        <v>1.7</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6">
        <v>6880325</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97387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3531675</v>
      </c>
      <c r="CS36" s="622"/>
      <c r="CT36" s="622"/>
      <c r="CU36" s="622"/>
      <c r="CV36" s="622"/>
      <c r="CW36" s="622"/>
      <c r="CX36" s="622"/>
      <c r="CY36" s="623"/>
      <c r="CZ36" s="624">
        <v>5.6</v>
      </c>
      <c r="DA36" s="636"/>
      <c r="DB36" s="636"/>
      <c r="DC36" s="637"/>
      <c r="DD36" s="627">
        <v>2973182</v>
      </c>
      <c r="DE36" s="622"/>
      <c r="DF36" s="622"/>
      <c r="DG36" s="622"/>
      <c r="DH36" s="622"/>
      <c r="DI36" s="622"/>
      <c r="DJ36" s="622"/>
      <c r="DK36" s="623"/>
      <c r="DL36" s="627">
        <v>1799845</v>
      </c>
      <c r="DM36" s="622"/>
      <c r="DN36" s="622"/>
      <c r="DO36" s="622"/>
      <c r="DP36" s="622"/>
      <c r="DQ36" s="622"/>
      <c r="DR36" s="622"/>
      <c r="DS36" s="622"/>
      <c r="DT36" s="622"/>
      <c r="DU36" s="622"/>
      <c r="DV36" s="623"/>
      <c r="DW36" s="624">
        <v>6.2</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1842642</v>
      </c>
      <c r="S37" s="622"/>
      <c r="T37" s="622"/>
      <c r="U37" s="622"/>
      <c r="V37" s="622"/>
      <c r="W37" s="622"/>
      <c r="X37" s="622"/>
      <c r="Y37" s="623"/>
      <c r="Z37" s="659">
        <v>2.9</v>
      </c>
      <c r="AA37" s="659"/>
      <c r="AB37" s="659"/>
      <c r="AC37" s="659"/>
      <c r="AD37" s="660">
        <v>7133</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710747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-118845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911606</v>
      </c>
      <c r="CS37" s="634"/>
      <c r="CT37" s="634"/>
      <c r="CU37" s="634"/>
      <c r="CV37" s="634"/>
      <c r="CW37" s="634"/>
      <c r="CX37" s="634"/>
      <c r="CY37" s="635"/>
      <c r="CZ37" s="624">
        <v>1.5</v>
      </c>
      <c r="DA37" s="636"/>
      <c r="DB37" s="636"/>
      <c r="DC37" s="637"/>
      <c r="DD37" s="627">
        <v>911606</v>
      </c>
      <c r="DE37" s="634"/>
      <c r="DF37" s="634"/>
      <c r="DG37" s="634"/>
      <c r="DH37" s="634"/>
      <c r="DI37" s="634"/>
      <c r="DJ37" s="634"/>
      <c r="DK37" s="635"/>
      <c r="DL37" s="627">
        <v>902298</v>
      </c>
      <c r="DM37" s="634"/>
      <c r="DN37" s="634"/>
      <c r="DO37" s="634"/>
      <c r="DP37" s="634"/>
      <c r="DQ37" s="634"/>
      <c r="DR37" s="634"/>
      <c r="DS37" s="634"/>
      <c r="DT37" s="634"/>
      <c r="DU37" s="634"/>
      <c r="DV37" s="635"/>
      <c r="DW37" s="624">
        <v>3.1</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3849263</v>
      </c>
      <c r="S38" s="622"/>
      <c r="T38" s="622"/>
      <c r="U38" s="622"/>
      <c r="V38" s="622"/>
      <c r="W38" s="622"/>
      <c r="X38" s="622"/>
      <c r="Y38" s="623"/>
      <c r="Z38" s="659">
        <v>6</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16444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16779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6150971</v>
      </c>
      <c r="CS38" s="622"/>
      <c r="CT38" s="622"/>
      <c r="CU38" s="622"/>
      <c r="CV38" s="622"/>
      <c r="CW38" s="622"/>
      <c r="CX38" s="622"/>
      <c r="CY38" s="623"/>
      <c r="CZ38" s="624">
        <v>9.8000000000000007</v>
      </c>
      <c r="DA38" s="636"/>
      <c r="DB38" s="636"/>
      <c r="DC38" s="637"/>
      <c r="DD38" s="627">
        <v>4941312</v>
      </c>
      <c r="DE38" s="622"/>
      <c r="DF38" s="622"/>
      <c r="DG38" s="622"/>
      <c r="DH38" s="622"/>
      <c r="DI38" s="622"/>
      <c r="DJ38" s="622"/>
      <c r="DK38" s="623"/>
      <c r="DL38" s="627">
        <v>4699328</v>
      </c>
      <c r="DM38" s="622"/>
      <c r="DN38" s="622"/>
      <c r="DO38" s="622"/>
      <c r="DP38" s="622"/>
      <c r="DQ38" s="622"/>
      <c r="DR38" s="622"/>
      <c r="DS38" s="622"/>
      <c r="DT38" s="622"/>
      <c r="DU38" s="622"/>
      <c r="DV38" s="623"/>
      <c r="DW38" s="624">
        <v>16.2</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v>8822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21910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2617817</v>
      </c>
      <c r="CS39" s="634"/>
      <c r="CT39" s="634"/>
      <c r="CU39" s="634"/>
      <c r="CV39" s="634"/>
      <c r="CW39" s="634"/>
      <c r="CX39" s="634"/>
      <c r="CY39" s="635"/>
      <c r="CZ39" s="624">
        <v>4.2</v>
      </c>
      <c r="DA39" s="636"/>
      <c r="DB39" s="636"/>
      <c r="DC39" s="637"/>
      <c r="DD39" s="627">
        <v>2572602</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102063</v>
      </c>
      <c r="S40" s="622"/>
      <c r="T40" s="622"/>
      <c r="U40" s="622"/>
      <c r="V40" s="622"/>
      <c r="W40" s="622"/>
      <c r="X40" s="622"/>
      <c r="Y40" s="623"/>
      <c r="Z40" s="659">
        <v>0.2</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75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684654</v>
      </c>
      <c r="CS40" s="622"/>
      <c r="CT40" s="622"/>
      <c r="CU40" s="622"/>
      <c r="CV40" s="622"/>
      <c r="CW40" s="622"/>
      <c r="CX40" s="622"/>
      <c r="CY40" s="623"/>
      <c r="CZ40" s="624">
        <v>1.1000000000000001</v>
      </c>
      <c r="DA40" s="636"/>
      <c r="DB40" s="636"/>
      <c r="DC40" s="637"/>
      <c r="DD40" s="627">
        <v>8790</v>
      </c>
      <c r="DE40" s="622"/>
      <c r="DF40" s="622"/>
      <c r="DG40" s="622"/>
      <c r="DH40" s="622"/>
      <c r="DI40" s="622"/>
      <c r="DJ40" s="622"/>
      <c r="DK40" s="623"/>
      <c r="DL40" s="627">
        <v>3552</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64154513</v>
      </c>
      <c r="S41" s="646"/>
      <c r="T41" s="646"/>
      <c r="U41" s="646"/>
      <c r="V41" s="646"/>
      <c r="W41" s="646"/>
      <c r="X41" s="646"/>
      <c r="Y41" s="649"/>
      <c r="Z41" s="650">
        <v>100</v>
      </c>
      <c r="AA41" s="650"/>
      <c r="AB41" s="650"/>
      <c r="AC41" s="650"/>
      <c r="AD41" s="651">
        <v>28859442</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1274029</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4870283</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411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7372096</v>
      </c>
      <c r="CS42" s="634"/>
      <c r="CT42" s="634"/>
      <c r="CU42" s="634"/>
      <c r="CV42" s="634"/>
      <c r="CW42" s="634"/>
      <c r="CX42" s="634"/>
      <c r="CY42" s="635"/>
      <c r="CZ42" s="624">
        <v>11.7</v>
      </c>
      <c r="DA42" s="636"/>
      <c r="DB42" s="636"/>
      <c r="DC42" s="637"/>
      <c r="DD42" s="627">
        <v>1483668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188337</v>
      </c>
      <c r="CS43" s="634"/>
      <c r="CT43" s="634"/>
      <c r="CU43" s="634"/>
      <c r="CV43" s="634"/>
      <c r="CW43" s="634"/>
      <c r="CX43" s="634"/>
      <c r="CY43" s="635"/>
      <c r="CZ43" s="624">
        <v>0.3</v>
      </c>
      <c r="DA43" s="636"/>
      <c r="DB43" s="636"/>
      <c r="DC43" s="637"/>
      <c r="DD43" s="627">
        <v>188337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7039536</v>
      </c>
      <c r="CS44" s="622"/>
      <c r="CT44" s="622"/>
      <c r="CU44" s="622"/>
      <c r="CV44" s="622"/>
      <c r="CW44" s="622"/>
      <c r="CX44" s="622"/>
      <c r="CY44" s="623"/>
      <c r="CZ44" s="624">
        <v>11.2</v>
      </c>
      <c r="DA44" s="625"/>
      <c r="DB44" s="625"/>
      <c r="DC44" s="626"/>
      <c r="DD44" s="627">
        <v>1329145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2932391</v>
      </c>
      <c r="CS45" s="634"/>
      <c r="CT45" s="634"/>
      <c r="CU45" s="634"/>
      <c r="CV45" s="634"/>
      <c r="CW45" s="634"/>
      <c r="CX45" s="634"/>
      <c r="CY45" s="635"/>
      <c r="CZ45" s="624">
        <v>4.7</v>
      </c>
      <c r="DA45" s="636"/>
      <c r="DB45" s="636"/>
      <c r="DC45" s="637"/>
      <c r="DD45" s="627">
        <v>241233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3898789</v>
      </c>
      <c r="CS46" s="622"/>
      <c r="CT46" s="622"/>
      <c r="CU46" s="622"/>
      <c r="CV46" s="622"/>
      <c r="CW46" s="622"/>
      <c r="CX46" s="622"/>
      <c r="CY46" s="623"/>
      <c r="CZ46" s="624">
        <v>6.2</v>
      </c>
      <c r="DA46" s="625"/>
      <c r="DB46" s="625"/>
      <c r="DC46" s="626"/>
      <c r="DD46" s="627">
        <v>1049556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332560</v>
      </c>
      <c r="CS47" s="634"/>
      <c r="CT47" s="634"/>
      <c r="CU47" s="634"/>
      <c r="CV47" s="634"/>
      <c r="CW47" s="634"/>
      <c r="CX47" s="634"/>
      <c r="CY47" s="635"/>
      <c r="CZ47" s="624">
        <v>0.5</v>
      </c>
      <c r="DA47" s="636"/>
      <c r="DB47" s="636"/>
      <c r="DC47" s="637"/>
      <c r="DD47" s="627">
        <v>154523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62784526</v>
      </c>
      <c r="CS49" s="606"/>
      <c r="CT49" s="606"/>
      <c r="CU49" s="606"/>
      <c r="CV49" s="606"/>
      <c r="CW49" s="606"/>
      <c r="CX49" s="606"/>
      <c r="CY49" s="607"/>
      <c r="CZ49" s="608">
        <v>100</v>
      </c>
      <c r="DA49" s="609"/>
      <c r="DB49" s="609"/>
      <c r="DC49" s="610"/>
      <c r="DD49" s="611">
        <v>37038223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egwcqRjUeVA82PKhJTGO7/pvBMcS4DE3nlq8FSo5M3mDqC7jOG0viywmSMgTw8dm+Sfvb2Ud0f12qyj5V0wlqQ==" saltValue="3TZ1GmSPgbs4oRmeOlhV4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64170</v>
      </c>
      <c r="R7" s="1103"/>
      <c r="S7" s="1103"/>
      <c r="T7" s="1103"/>
      <c r="U7" s="1103"/>
      <c r="V7" s="1103">
        <v>62800</v>
      </c>
      <c r="W7" s="1103"/>
      <c r="X7" s="1103"/>
      <c r="Y7" s="1103"/>
      <c r="Z7" s="1103"/>
      <c r="AA7" s="1103">
        <v>1370</v>
      </c>
      <c r="AB7" s="1103"/>
      <c r="AC7" s="1103"/>
      <c r="AD7" s="1103"/>
      <c r="AE7" s="1104"/>
      <c r="AF7" s="1105">
        <v>707</v>
      </c>
      <c r="AG7" s="1106"/>
      <c r="AH7" s="1106"/>
      <c r="AI7" s="1106"/>
      <c r="AJ7" s="1107"/>
      <c r="AK7" s="1108">
        <v>3283</v>
      </c>
      <c r="AL7" s="1109"/>
      <c r="AM7" s="1109"/>
      <c r="AN7" s="1109"/>
      <c r="AO7" s="1109"/>
      <c r="AP7" s="1109">
        <v>38967</v>
      </c>
      <c r="AQ7" s="1109"/>
      <c r="AR7" s="1109"/>
      <c r="AS7" s="1109"/>
      <c r="AT7" s="1109"/>
      <c r="AU7" s="1110" t="s">
        <v>550</v>
      </c>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557</v>
      </c>
      <c r="BT7" s="1100"/>
      <c r="BU7" s="1100"/>
      <c r="BV7" s="1100"/>
      <c r="BW7" s="1100"/>
      <c r="BX7" s="1100"/>
      <c r="BY7" s="1100"/>
      <c r="BZ7" s="1100"/>
      <c r="CA7" s="1100"/>
      <c r="CB7" s="1100"/>
      <c r="CC7" s="1100"/>
      <c r="CD7" s="1100"/>
      <c r="CE7" s="1100"/>
      <c r="CF7" s="1100"/>
      <c r="CG7" s="1112"/>
      <c r="CH7" s="1096">
        <v>-11</v>
      </c>
      <c r="CI7" s="1097"/>
      <c r="CJ7" s="1097"/>
      <c r="CK7" s="1097"/>
      <c r="CL7" s="1098"/>
      <c r="CM7" s="1096">
        <v>189</v>
      </c>
      <c r="CN7" s="1097"/>
      <c r="CO7" s="1097"/>
      <c r="CP7" s="1097"/>
      <c r="CQ7" s="1098"/>
      <c r="CR7" s="1096">
        <v>4</v>
      </c>
      <c r="CS7" s="1097"/>
      <c r="CT7" s="1097"/>
      <c r="CU7" s="1097"/>
      <c r="CV7" s="1098"/>
      <c r="CW7" s="1096" t="s">
        <v>489</v>
      </c>
      <c r="CX7" s="1097"/>
      <c r="CY7" s="1097"/>
      <c r="CZ7" s="1097"/>
      <c r="DA7" s="1098"/>
      <c r="DB7" s="1096" t="s">
        <v>489</v>
      </c>
      <c r="DC7" s="1097"/>
      <c r="DD7" s="1097"/>
      <c r="DE7" s="1097"/>
      <c r="DF7" s="1098"/>
      <c r="DG7" s="1096" t="s">
        <v>489</v>
      </c>
      <c r="DH7" s="1097"/>
      <c r="DI7" s="1097"/>
      <c r="DJ7" s="1097"/>
      <c r="DK7" s="1098"/>
      <c r="DL7" s="1096" t="s">
        <v>489</v>
      </c>
      <c r="DM7" s="1097"/>
      <c r="DN7" s="1097"/>
      <c r="DO7" s="1097"/>
      <c r="DP7" s="1098"/>
      <c r="DQ7" s="1096" t="s">
        <v>489</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t="s">
        <v>489</v>
      </c>
      <c r="R8" s="1039"/>
      <c r="S8" s="1039"/>
      <c r="T8" s="1039"/>
      <c r="U8" s="1039"/>
      <c r="V8" s="1039" t="s">
        <v>489</v>
      </c>
      <c r="W8" s="1039"/>
      <c r="X8" s="1039"/>
      <c r="Y8" s="1039"/>
      <c r="Z8" s="1039"/>
      <c r="AA8" s="1039" t="s">
        <v>489</v>
      </c>
      <c r="AB8" s="1039"/>
      <c r="AC8" s="1039"/>
      <c r="AD8" s="1039"/>
      <c r="AE8" s="1040"/>
      <c r="AF8" s="1035" t="s">
        <v>121</v>
      </c>
      <c r="AG8" s="1036"/>
      <c r="AH8" s="1036"/>
      <c r="AI8" s="1036"/>
      <c r="AJ8" s="1037"/>
      <c r="AK8" s="1080" t="s">
        <v>489</v>
      </c>
      <c r="AL8" s="1081"/>
      <c r="AM8" s="1081"/>
      <c r="AN8" s="1081"/>
      <c r="AO8" s="1081"/>
      <c r="AP8" s="1081" t="s">
        <v>489</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558</v>
      </c>
      <c r="BT8" s="993"/>
      <c r="BU8" s="993"/>
      <c r="BV8" s="993"/>
      <c r="BW8" s="993"/>
      <c r="BX8" s="993"/>
      <c r="BY8" s="993"/>
      <c r="BZ8" s="993"/>
      <c r="CA8" s="993"/>
      <c r="CB8" s="993"/>
      <c r="CC8" s="993"/>
      <c r="CD8" s="993"/>
      <c r="CE8" s="993"/>
      <c r="CF8" s="993"/>
      <c r="CG8" s="1014"/>
      <c r="CH8" s="989">
        <v>-1</v>
      </c>
      <c r="CI8" s="990"/>
      <c r="CJ8" s="990"/>
      <c r="CK8" s="990"/>
      <c r="CL8" s="991"/>
      <c r="CM8" s="989">
        <v>47</v>
      </c>
      <c r="CN8" s="990"/>
      <c r="CO8" s="990"/>
      <c r="CP8" s="990"/>
      <c r="CQ8" s="991"/>
      <c r="CR8" s="989">
        <v>17</v>
      </c>
      <c r="CS8" s="990"/>
      <c r="CT8" s="990"/>
      <c r="CU8" s="990"/>
      <c r="CV8" s="991"/>
      <c r="CW8" s="989">
        <v>5</v>
      </c>
      <c r="CX8" s="990"/>
      <c r="CY8" s="990"/>
      <c r="CZ8" s="990"/>
      <c r="DA8" s="991"/>
      <c r="DB8" s="989" t="s">
        <v>489</v>
      </c>
      <c r="DC8" s="990"/>
      <c r="DD8" s="990"/>
      <c r="DE8" s="990"/>
      <c r="DF8" s="991"/>
      <c r="DG8" s="989" t="s">
        <v>489</v>
      </c>
      <c r="DH8" s="990"/>
      <c r="DI8" s="990"/>
      <c r="DJ8" s="990"/>
      <c r="DK8" s="991"/>
      <c r="DL8" s="989" t="s">
        <v>489</v>
      </c>
      <c r="DM8" s="990"/>
      <c r="DN8" s="990"/>
      <c r="DO8" s="990"/>
      <c r="DP8" s="991"/>
      <c r="DQ8" s="989" t="s">
        <v>489</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559</v>
      </c>
      <c r="BT9" s="993"/>
      <c r="BU9" s="993"/>
      <c r="BV9" s="993"/>
      <c r="BW9" s="993"/>
      <c r="BX9" s="993"/>
      <c r="BY9" s="993"/>
      <c r="BZ9" s="993"/>
      <c r="CA9" s="993"/>
      <c r="CB9" s="993"/>
      <c r="CC9" s="993"/>
      <c r="CD9" s="993"/>
      <c r="CE9" s="993"/>
      <c r="CF9" s="993"/>
      <c r="CG9" s="1014"/>
      <c r="CH9" s="989">
        <v>-2</v>
      </c>
      <c r="CI9" s="990"/>
      <c r="CJ9" s="990"/>
      <c r="CK9" s="990"/>
      <c r="CL9" s="991"/>
      <c r="CM9" s="989">
        <v>46</v>
      </c>
      <c r="CN9" s="990"/>
      <c r="CO9" s="990"/>
      <c r="CP9" s="990"/>
      <c r="CQ9" s="991"/>
      <c r="CR9" s="989">
        <v>3</v>
      </c>
      <c r="CS9" s="990"/>
      <c r="CT9" s="990"/>
      <c r="CU9" s="990"/>
      <c r="CV9" s="991"/>
      <c r="CW9" s="989" t="s">
        <v>489</v>
      </c>
      <c r="CX9" s="990"/>
      <c r="CY9" s="990"/>
      <c r="CZ9" s="990"/>
      <c r="DA9" s="991"/>
      <c r="DB9" s="989" t="s">
        <v>489</v>
      </c>
      <c r="DC9" s="990"/>
      <c r="DD9" s="990"/>
      <c r="DE9" s="990"/>
      <c r="DF9" s="991"/>
      <c r="DG9" s="989" t="s">
        <v>489</v>
      </c>
      <c r="DH9" s="990"/>
      <c r="DI9" s="990"/>
      <c r="DJ9" s="990"/>
      <c r="DK9" s="991"/>
      <c r="DL9" s="989" t="s">
        <v>489</v>
      </c>
      <c r="DM9" s="990"/>
      <c r="DN9" s="990"/>
      <c r="DO9" s="990"/>
      <c r="DP9" s="991"/>
      <c r="DQ9" s="989" t="s">
        <v>489</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560</v>
      </c>
      <c r="BT10" s="993"/>
      <c r="BU10" s="993"/>
      <c r="BV10" s="993"/>
      <c r="BW10" s="993"/>
      <c r="BX10" s="993"/>
      <c r="BY10" s="993"/>
      <c r="BZ10" s="993"/>
      <c r="CA10" s="993"/>
      <c r="CB10" s="993"/>
      <c r="CC10" s="993"/>
      <c r="CD10" s="993"/>
      <c r="CE10" s="993"/>
      <c r="CF10" s="993"/>
      <c r="CG10" s="1014"/>
      <c r="CH10" s="989">
        <v>18</v>
      </c>
      <c r="CI10" s="990"/>
      <c r="CJ10" s="990"/>
      <c r="CK10" s="990"/>
      <c r="CL10" s="991"/>
      <c r="CM10" s="989">
        <v>125</v>
      </c>
      <c r="CN10" s="990"/>
      <c r="CO10" s="990"/>
      <c r="CP10" s="990"/>
      <c r="CQ10" s="991"/>
      <c r="CR10" s="989">
        <v>0</v>
      </c>
      <c r="CS10" s="990"/>
      <c r="CT10" s="990"/>
      <c r="CU10" s="990"/>
      <c r="CV10" s="991"/>
      <c r="CW10" s="989" t="s">
        <v>489</v>
      </c>
      <c r="CX10" s="990"/>
      <c r="CY10" s="990"/>
      <c r="CZ10" s="990"/>
      <c r="DA10" s="991"/>
      <c r="DB10" s="989" t="s">
        <v>489</v>
      </c>
      <c r="DC10" s="990"/>
      <c r="DD10" s="990"/>
      <c r="DE10" s="990"/>
      <c r="DF10" s="991"/>
      <c r="DG10" s="989" t="s">
        <v>489</v>
      </c>
      <c r="DH10" s="990"/>
      <c r="DI10" s="990"/>
      <c r="DJ10" s="990"/>
      <c r="DK10" s="991"/>
      <c r="DL10" s="989" t="s">
        <v>489</v>
      </c>
      <c r="DM10" s="990"/>
      <c r="DN10" s="990"/>
      <c r="DO10" s="990"/>
      <c r="DP10" s="991"/>
      <c r="DQ10" s="989" t="s">
        <v>489</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64170</v>
      </c>
      <c r="R23" s="1061"/>
      <c r="S23" s="1061"/>
      <c r="T23" s="1061"/>
      <c r="U23" s="1061"/>
      <c r="V23" s="1061">
        <v>62800</v>
      </c>
      <c r="W23" s="1061"/>
      <c r="X23" s="1061"/>
      <c r="Y23" s="1061"/>
      <c r="Z23" s="1061"/>
      <c r="AA23" s="1061">
        <v>1370</v>
      </c>
      <c r="AB23" s="1061"/>
      <c r="AC23" s="1061"/>
      <c r="AD23" s="1061"/>
      <c r="AE23" s="1068"/>
      <c r="AF23" s="1069">
        <v>707</v>
      </c>
      <c r="AG23" s="1061"/>
      <c r="AH23" s="1061"/>
      <c r="AI23" s="1061"/>
      <c r="AJ23" s="1070"/>
      <c r="AK23" s="1071"/>
      <c r="AL23" s="1072"/>
      <c r="AM23" s="1072"/>
      <c r="AN23" s="1072"/>
      <c r="AO23" s="1072"/>
      <c r="AP23" s="1061">
        <v>38967</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12794</v>
      </c>
      <c r="R28" s="1051"/>
      <c r="S28" s="1051"/>
      <c r="T28" s="1051"/>
      <c r="U28" s="1051"/>
      <c r="V28" s="1051">
        <v>12696</v>
      </c>
      <c r="W28" s="1051"/>
      <c r="X28" s="1051"/>
      <c r="Y28" s="1051"/>
      <c r="Z28" s="1051"/>
      <c r="AA28" s="1051">
        <v>97</v>
      </c>
      <c r="AB28" s="1051"/>
      <c r="AC28" s="1051"/>
      <c r="AD28" s="1051"/>
      <c r="AE28" s="1052"/>
      <c r="AF28" s="1053">
        <v>97</v>
      </c>
      <c r="AG28" s="1051"/>
      <c r="AH28" s="1051"/>
      <c r="AI28" s="1051"/>
      <c r="AJ28" s="1054"/>
      <c r="AK28" s="1042">
        <v>1274</v>
      </c>
      <c r="AL28" s="1043"/>
      <c r="AM28" s="1043"/>
      <c r="AN28" s="1043"/>
      <c r="AO28" s="1043"/>
      <c r="AP28" s="1043" t="s">
        <v>489</v>
      </c>
      <c r="AQ28" s="1043"/>
      <c r="AR28" s="1043"/>
      <c r="AS28" s="1043"/>
      <c r="AT28" s="1043"/>
      <c r="AU28" s="1043" t="s">
        <v>489</v>
      </c>
      <c r="AV28" s="1043"/>
      <c r="AW28" s="1043"/>
      <c r="AX28" s="1043"/>
      <c r="AY28" s="1043"/>
      <c r="AZ28" s="1044" t="s">
        <v>489</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14136</v>
      </c>
      <c r="R29" s="1039"/>
      <c r="S29" s="1039"/>
      <c r="T29" s="1039"/>
      <c r="U29" s="1039"/>
      <c r="V29" s="1039">
        <v>13767</v>
      </c>
      <c r="W29" s="1039"/>
      <c r="X29" s="1039"/>
      <c r="Y29" s="1039"/>
      <c r="Z29" s="1039"/>
      <c r="AA29" s="1039">
        <v>369</v>
      </c>
      <c r="AB29" s="1039"/>
      <c r="AC29" s="1039"/>
      <c r="AD29" s="1039"/>
      <c r="AE29" s="1040"/>
      <c r="AF29" s="1035">
        <v>369</v>
      </c>
      <c r="AG29" s="1036"/>
      <c r="AH29" s="1036"/>
      <c r="AI29" s="1036"/>
      <c r="AJ29" s="1037"/>
      <c r="AK29" s="980">
        <v>2177</v>
      </c>
      <c r="AL29" s="971"/>
      <c r="AM29" s="971"/>
      <c r="AN29" s="971"/>
      <c r="AO29" s="971"/>
      <c r="AP29" s="971" t="s">
        <v>489</v>
      </c>
      <c r="AQ29" s="971"/>
      <c r="AR29" s="971"/>
      <c r="AS29" s="971"/>
      <c r="AT29" s="971"/>
      <c r="AU29" s="971" t="s">
        <v>489</v>
      </c>
      <c r="AV29" s="971"/>
      <c r="AW29" s="971"/>
      <c r="AX29" s="971"/>
      <c r="AY29" s="971"/>
      <c r="AZ29" s="1041" t="s">
        <v>489</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2398</v>
      </c>
      <c r="R30" s="1039"/>
      <c r="S30" s="1039"/>
      <c r="T30" s="1039"/>
      <c r="U30" s="1039"/>
      <c r="V30" s="1039">
        <v>2389</v>
      </c>
      <c r="W30" s="1039"/>
      <c r="X30" s="1039"/>
      <c r="Y30" s="1039"/>
      <c r="Z30" s="1039"/>
      <c r="AA30" s="1039">
        <v>9</v>
      </c>
      <c r="AB30" s="1039"/>
      <c r="AC30" s="1039"/>
      <c r="AD30" s="1039"/>
      <c r="AE30" s="1040"/>
      <c r="AF30" s="1035">
        <v>9</v>
      </c>
      <c r="AG30" s="1036"/>
      <c r="AH30" s="1036"/>
      <c r="AI30" s="1036"/>
      <c r="AJ30" s="1037"/>
      <c r="AK30" s="980">
        <v>581</v>
      </c>
      <c r="AL30" s="971"/>
      <c r="AM30" s="971"/>
      <c r="AN30" s="971"/>
      <c r="AO30" s="971"/>
      <c r="AP30" s="971" t="s">
        <v>489</v>
      </c>
      <c r="AQ30" s="971"/>
      <c r="AR30" s="971"/>
      <c r="AS30" s="971"/>
      <c r="AT30" s="971"/>
      <c r="AU30" s="971" t="s">
        <v>489</v>
      </c>
      <c r="AV30" s="971"/>
      <c r="AW30" s="971"/>
      <c r="AX30" s="971"/>
      <c r="AY30" s="971"/>
      <c r="AZ30" s="1041" t="s">
        <v>489</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2315</v>
      </c>
      <c r="R31" s="1039"/>
      <c r="S31" s="1039"/>
      <c r="T31" s="1039"/>
      <c r="U31" s="1039"/>
      <c r="V31" s="1039">
        <v>2229</v>
      </c>
      <c r="W31" s="1039"/>
      <c r="X31" s="1039"/>
      <c r="Y31" s="1039"/>
      <c r="Z31" s="1039"/>
      <c r="AA31" s="1039">
        <v>87</v>
      </c>
      <c r="AB31" s="1039"/>
      <c r="AC31" s="1039"/>
      <c r="AD31" s="1039"/>
      <c r="AE31" s="1040"/>
      <c r="AF31" s="1035">
        <v>1447</v>
      </c>
      <c r="AG31" s="1036"/>
      <c r="AH31" s="1036"/>
      <c r="AI31" s="1036"/>
      <c r="AJ31" s="1037"/>
      <c r="AK31" s="980">
        <v>16</v>
      </c>
      <c r="AL31" s="971"/>
      <c r="AM31" s="971"/>
      <c r="AN31" s="971"/>
      <c r="AO31" s="971"/>
      <c r="AP31" s="971">
        <v>2917</v>
      </c>
      <c r="AQ31" s="971"/>
      <c r="AR31" s="971"/>
      <c r="AS31" s="971"/>
      <c r="AT31" s="971"/>
      <c r="AU31" s="971">
        <v>12</v>
      </c>
      <c r="AV31" s="971"/>
      <c r="AW31" s="971"/>
      <c r="AX31" s="971"/>
      <c r="AY31" s="971"/>
      <c r="AZ31" s="1041" t="s">
        <v>489</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1807</v>
      </c>
      <c r="R32" s="1039"/>
      <c r="S32" s="1039"/>
      <c r="T32" s="1039"/>
      <c r="U32" s="1039"/>
      <c r="V32" s="1039">
        <v>1985</v>
      </c>
      <c r="W32" s="1039"/>
      <c r="X32" s="1039"/>
      <c r="Y32" s="1039"/>
      <c r="Z32" s="1039"/>
      <c r="AA32" s="1039">
        <v>-178</v>
      </c>
      <c r="AB32" s="1039"/>
      <c r="AC32" s="1039"/>
      <c r="AD32" s="1039"/>
      <c r="AE32" s="1040"/>
      <c r="AF32" s="1035" t="s">
        <v>121</v>
      </c>
      <c r="AG32" s="1036"/>
      <c r="AH32" s="1036"/>
      <c r="AI32" s="1036"/>
      <c r="AJ32" s="1037"/>
      <c r="AK32" s="980">
        <v>211</v>
      </c>
      <c r="AL32" s="971"/>
      <c r="AM32" s="971"/>
      <c r="AN32" s="971"/>
      <c r="AO32" s="971"/>
      <c r="AP32" s="971">
        <v>8957</v>
      </c>
      <c r="AQ32" s="971"/>
      <c r="AR32" s="971"/>
      <c r="AS32" s="971"/>
      <c r="AT32" s="971"/>
      <c r="AU32" s="971">
        <v>1962</v>
      </c>
      <c r="AV32" s="971"/>
      <c r="AW32" s="971"/>
      <c r="AX32" s="971"/>
      <c r="AY32" s="971"/>
      <c r="AZ32" s="1041" t="s">
        <v>489</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40576</v>
      </c>
      <c r="R33" s="1039"/>
      <c r="S33" s="1039"/>
      <c r="T33" s="1039"/>
      <c r="U33" s="1039"/>
      <c r="V33" s="1039">
        <v>38761</v>
      </c>
      <c r="W33" s="1039"/>
      <c r="X33" s="1039"/>
      <c r="Y33" s="1039"/>
      <c r="Z33" s="1039"/>
      <c r="AA33" s="1039">
        <v>1816</v>
      </c>
      <c r="AB33" s="1039"/>
      <c r="AC33" s="1039"/>
      <c r="AD33" s="1039"/>
      <c r="AE33" s="1040"/>
      <c r="AF33" s="1035">
        <v>3013</v>
      </c>
      <c r="AG33" s="1036"/>
      <c r="AH33" s="1036"/>
      <c r="AI33" s="1036"/>
      <c r="AJ33" s="1037"/>
      <c r="AK33" s="980" t="s">
        <v>489</v>
      </c>
      <c r="AL33" s="971"/>
      <c r="AM33" s="971"/>
      <c r="AN33" s="971"/>
      <c r="AO33" s="971"/>
      <c r="AP33" s="971" t="s">
        <v>489</v>
      </c>
      <c r="AQ33" s="971"/>
      <c r="AR33" s="971"/>
      <c r="AS33" s="971"/>
      <c r="AT33" s="971"/>
      <c r="AU33" s="971" t="s">
        <v>489</v>
      </c>
      <c r="AV33" s="971"/>
      <c r="AW33" s="971"/>
      <c r="AX33" s="971"/>
      <c r="AY33" s="971"/>
      <c r="AZ33" s="1041" t="s">
        <v>489</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396</v>
      </c>
      <c r="C34" s="1031"/>
      <c r="D34" s="1031"/>
      <c r="E34" s="1031"/>
      <c r="F34" s="1031"/>
      <c r="G34" s="1031"/>
      <c r="H34" s="1031"/>
      <c r="I34" s="1031"/>
      <c r="J34" s="1031"/>
      <c r="K34" s="1031"/>
      <c r="L34" s="1031"/>
      <c r="M34" s="1031"/>
      <c r="N34" s="1031"/>
      <c r="O34" s="1031"/>
      <c r="P34" s="1032"/>
      <c r="Q34" s="1038">
        <v>42</v>
      </c>
      <c r="R34" s="1039"/>
      <c r="S34" s="1039"/>
      <c r="T34" s="1039"/>
      <c r="U34" s="1039"/>
      <c r="V34" s="1039">
        <v>42</v>
      </c>
      <c r="W34" s="1039"/>
      <c r="X34" s="1039"/>
      <c r="Y34" s="1039"/>
      <c r="Z34" s="1039"/>
      <c r="AA34" s="1039" t="s">
        <v>489</v>
      </c>
      <c r="AB34" s="1039"/>
      <c r="AC34" s="1039"/>
      <c r="AD34" s="1039"/>
      <c r="AE34" s="1040"/>
      <c r="AF34" s="1035" t="s">
        <v>121</v>
      </c>
      <c r="AG34" s="1036"/>
      <c r="AH34" s="1036"/>
      <c r="AI34" s="1036"/>
      <c r="AJ34" s="1037"/>
      <c r="AK34" s="980">
        <v>9</v>
      </c>
      <c r="AL34" s="971"/>
      <c r="AM34" s="971"/>
      <c r="AN34" s="971"/>
      <c r="AO34" s="971"/>
      <c r="AP34" s="971" t="s">
        <v>489</v>
      </c>
      <c r="AQ34" s="971"/>
      <c r="AR34" s="971"/>
      <c r="AS34" s="971"/>
      <c r="AT34" s="971"/>
      <c r="AU34" s="971" t="s">
        <v>489</v>
      </c>
      <c r="AV34" s="971"/>
      <c r="AW34" s="971"/>
      <c r="AX34" s="971"/>
      <c r="AY34" s="971"/>
      <c r="AZ34" s="1041" t="s">
        <v>489</v>
      </c>
      <c r="BA34" s="1041"/>
      <c r="BB34" s="1041"/>
      <c r="BC34" s="1041"/>
      <c r="BD34" s="1041"/>
      <c r="BE34" s="972" t="s">
        <v>397</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4935</v>
      </c>
      <c r="AG63" s="959"/>
      <c r="AH63" s="959"/>
      <c r="AI63" s="959"/>
      <c r="AJ63" s="1022"/>
      <c r="AK63" s="1023"/>
      <c r="AL63" s="963"/>
      <c r="AM63" s="963"/>
      <c r="AN63" s="963"/>
      <c r="AO63" s="963"/>
      <c r="AP63" s="959">
        <v>11874</v>
      </c>
      <c r="AQ63" s="959"/>
      <c r="AR63" s="959"/>
      <c r="AS63" s="959"/>
      <c r="AT63" s="959"/>
      <c r="AU63" s="959">
        <v>1974</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402</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561</v>
      </c>
      <c r="C68" s="986"/>
      <c r="D68" s="986"/>
      <c r="E68" s="986"/>
      <c r="F68" s="986"/>
      <c r="G68" s="986"/>
      <c r="H68" s="986"/>
      <c r="I68" s="986"/>
      <c r="J68" s="986"/>
      <c r="K68" s="986"/>
      <c r="L68" s="986"/>
      <c r="M68" s="986"/>
      <c r="N68" s="986"/>
      <c r="O68" s="986"/>
      <c r="P68" s="987"/>
      <c r="Q68" s="988">
        <v>21</v>
      </c>
      <c r="R68" s="982"/>
      <c r="S68" s="982"/>
      <c r="T68" s="982"/>
      <c r="U68" s="982"/>
      <c r="V68" s="982">
        <v>23</v>
      </c>
      <c r="W68" s="982"/>
      <c r="X68" s="982"/>
      <c r="Y68" s="982"/>
      <c r="Z68" s="982"/>
      <c r="AA68" s="982">
        <v>-1</v>
      </c>
      <c r="AB68" s="982"/>
      <c r="AC68" s="982"/>
      <c r="AD68" s="982"/>
      <c r="AE68" s="982"/>
      <c r="AF68" s="982">
        <v>-1</v>
      </c>
      <c r="AG68" s="982"/>
      <c r="AH68" s="982"/>
      <c r="AI68" s="982"/>
      <c r="AJ68" s="982"/>
      <c r="AK68" s="982" t="s">
        <v>489</v>
      </c>
      <c r="AL68" s="982"/>
      <c r="AM68" s="982"/>
      <c r="AN68" s="982"/>
      <c r="AO68" s="982"/>
      <c r="AP68" s="982" t="s">
        <v>489</v>
      </c>
      <c r="AQ68" s="982"/>
      <c r="AR68" s="982"/>
      <c r="AS68" s="982"/>
      <c r="AT68" s="982"/>
      <c r="AU68" s="982" t="s">
        <v>489</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562</v>
      </c>
      <c r="C69" s="975"/>
      <c r="D69" s="975"/>
      <c r="E69" s="975"/>
      <c r="F69" s="975"/>
      <c r="G69" s="975"/>
      <c r="H69" s="975"/>
      <c r="I69" s="975"/>
      <c r="J69" s="975"/>
      <c r="K69" s="975"/>
      <c r="L69" s="975"/>
      <c r="M69" s="975"/>
      <c r="N69" s="975"/>
      <c r="O69" s="975"/>
      <c r="P69" s="976"/>
      <c r="Q69" s="977">
        <v>1265</v>
      </c>
      <c r="R69" s="971"/>
      <c r="S69" s="971"/>
      <c r="T69" s="971"/>
      <c r="U69" s="971"/>
      <c r="V69" s="971">
        <v>1265</v>
      </c>
      <c r="W69" s="971"/>
      <c r="X69" s="971"/>
      <c r="Y69" s="971"/>
      <c r="Z69" s="971"/>
      <c r="AA69" s="971" t="s">
        <v>489</v>
      </c>
      <c r="AB69" s="971"/>
      <c r="AC69" s="971"/>
      <c r="AD69" s="971"/>
      <c r="AE69" s="971"/>
      <c r="AF69" s="971" t="s">
        <v>489</v>
      </c>
      <c r="AG69" s="971"/>
      <c r="AH69" s="971"/>
      <c r="AI69" s="971"/>
      <c r="AJ69" s="971"/>
      <c r="AK69" s="971" t="s">
        <v>489</v>
      </c>
      <c r="AL69" s="971"/>
      <c r="AM69" s="971"/>
      <c r="AN69" s="971"/>
      <c r="AO69" s="971"/>
      <c r="AP69" s="971" t="s">
        <v>489</v>
      </c>
      <c r="AQ69" s="971"/>
      <c r="AR69" s="971"/>
      <c r="AS69" s="971"/>
      <c r="AT69" s="971"/>
      <c r="AU69" s="971" t="s">
        <v>489</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551</v>
      </c>
      <c r="C70" s="975"/>
      <c r="D70" s="975"/>
      <c r="E70" s="975"/>
      <c r="F70" s="975"/>
      <c r="G70" s="975"/>
      <c r="H70" s="975"/>
      <c r="I70" s="975"/>
      <c r="J70" s="975"/>
      <c r="K70" s="975"/>
      <c r="L70" s="975"/>
      <c r="M70" s="975"/>
      <c r="N70" s="975"/>
      <c r="O70" s="975"/>
      <c r="P70" s="976"/>
      <c r="Q70" s="977">
        <v>236</v>
      </c>
      <c r="R70" s="971"/>
      <c r="S70" s="971"/>
      <c r="T70" s="971"/>
      <c r="U70" s="971"/>
      <c r="V70" s="971">
        <v>236</v>
      </c>
      <c r="W70" s="971"/>
      <c r="X70" s="971"/>
      <c r="Y70" s="971"/>
      <c r="Z70" s="971"/>
      <c r="AA70" s="971" t="s">
        <v>489</v>
      </c>
      <c r="AB70" s="971"/>
      <c r="AC70" s="971"/>
      <c r="AD70" s="971"/>
      <c r="AE70" s="971"/>
      <c r="AF70" s="971" t="s">
        <v>489</v>
      </c>
      <c r="AG70" s="971"/>
      <c r="AH70" s="971"/>
      <c r="AI70" s="971"/>
      <c r="AJ70" s="971"/>
      <c r="AK70" s="971">
        <v>207</v>
      </c>
      <c r="AL70" s="971"/>
      <c r="AM70" s="971"/>
      <c r="AN70" s="971"/>
      <c r="AO70" s="971"/>
      <c r="AP70" s="971">
        <v>979</v>
      </c>
      <c r="AQ70" s="971"/>
      <c r="AR70" s="971"/>
      <c r="AS70" s="971"/>
      <c r="AT70" s="971"/>
      <c r="AU70" s="971">
        <v>645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552</v>
      </c>
      <c r="C71" s="975"/>
      <c r="D71" s="975"/>
      <c r="E71" s="975"/>
      <c r="F71" s="975"/>
      <c r="G71" s="975"/>
      <c r="H71" s="975"/>
      <c r="I71" s="975"/>
      <c r="J71" s="975"/>
      <c r="K71" s="975"/>
      <c r="L71" s="975"/>
      <c r="M71" s="975"/>
      <c r="N71" s="975"/>
      <c r="O71" s="975"/>
      <c r="P71" s="976"/>
      <c r="Q71" s="977">
        <v>1271</v>
      </c>
      <c r="R71" s="971"/>
      <c r="S71" s="971"/>
      <c r="T71" s="971"/>
      <c r="U71" s="971"/>
      <c r="V71" s="971">
        <v>1271</v>
      </c>
      <c r="W71" s="971"/>
      <c r="X71" s="971"/>
      <c r="Y71" s="971"/>
      <c r="Z71" s="971"/>
      <c r="AA71" s="971" t="s">
        <v>489</v>
      </c>
      <c r="AB71" s="971"/>
      <c r="AC71" s="971"/>
      <c r="AD71" s="971"/>
      <c r="AE71" s="971"/>
      <c r="AF71" s="971" t="s">
        <v>489</v>
      </c>
      <c r="AG71" s="971"/>
      <c r="AH71" s="971"/>
      <c r="AI71" s="971"/>
      <c r="AJ71" s="971"/>
      <c r="AK71" s="971">
        <v>1018</v>
      </c>
      <c r="AL71" s="971"/>
      <c r="AM71" s="971"/>
      <c r="AN71" s="971"/>
      <c r="AO71" s="971"/>
      <c r="AP71" s="971">
        <v>1663</v>
      </c>
      <c r="AQ71" s="971"/>
      <c r="AR71" s="971"/>
      <c r="AS71" s="971"/>
      <c r="AT71" s="971"/>
      <c r="AU71" s="971">
        <v>1303</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553</v>
      </c>
      <c r="C72" s="975"/>
      <c r="D72" s="975"/>
      <c r="E72" s="975"/>
      <c r="F72" s="975"/>
      <c r="G72" s="975"/>
      <c r="H72" s="975"/>
      <c r="I72" s="975"/>
      <c r="J72" s="975"/>
      <c r="K72" s="975"/>
      <c r="L72" s="975"/>
      <c r="M72" s="975"/>
      <c r="N72" s="975"/>
      <c r="O72" s="975"/>
      <c r="P72" s="976"/>
      <c r="Q72" s="977">
        <v>27</v>
      </c>
      <c r="R72" s="971"/>
      <c r="S72" s="971"/>
      <c r="T72" s="971"/>
      <c r="U72" s="971"/>
      <c r="V72" s="971">
        <v>27</v>
      </c>
      <c r="W72" s="971"/>
      <c r="X72" s="971"/>
      <c r="Y72" s="971"/>
      <c r="Z72" s="971"/>
      <c r="AA72" s="971" t="s">
        <v>489</v>
      </c>
      <c r="AB72" s="971"/>
      <c r="AC72" s="971"/>
      <c r="AD72" s="971"/>
      <c r="AE72" s="971"/>
      <c r="AF72" s="971" t="s">
        <v>489</v>
      </c>
      <c r="AG72" s="971"/>
      <c r="AH72" s="971"/>
      <c r="AI72" s="971"/>
      <c r="AJ72" s="971"/>
      <c r="AK72" s="971">
        <v>26</v>
      </c>
      <c r="AL72" s="971"/>
      <c r="AM72" s="971"/>
      <c r="AN72" s="971"/>
      <c r="AO72" s="971"/>
      <c r="AP72" s="971" t="s">
        <v>489</v>
      </c>
      <c r="AQ72" s="971"/>
      <c r="AR72" s="971"/>
      <c r="AS72" s="971"/>
      <c r="AT72" s="971"/>
      <c r="AU72" s="971" t="s">
        <v>489</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554</v>
      </c>
      <c r="C73" s="975"/>
      <c r="D73" s="975"/>
      <c r="E73" s="975"/>
      <c r="F73" s="975"/>
      <c r="G73" s="975"/>
      <c r="H73" s="975"/>
      <c r="I73" s="975"/>
      <c r="J73" s="975"/>
      <c r="K73" s="975"/>
      <c r="L73" s="975"/>
      <c r="M73" s="975"/>
      <c r="N73" s="975"/>
      <c r="O73" s="975"/>
      <c r="P73" s="976"/>
      <c r="Q73" s="977">
        <v>1547</v>
      </c>
      <c r="R73" s="971"/>
      <c r="S73" s="971"/>
      <c r="T73" s="971"/>
      <c r="U73" s="971"/>
      <c r="V73" s="971">
        <v>1547</v>
      </c>
      <c r="W73" s="971"/>
      <c r="X73" s="971"/>
      <c r="Y73" s="971"/>
      <c r="Z73" s="971"/>
      <c r="AA73" s="971" t="s">
        <v>489</v>
      </c>
      <c r="AB73" s="971"/>
      <c r="AC73" s="971"/>
      <c r="AD73" s="971"/>
      <c r="AE73" s="971"/>
      <c r="AF73" s="971" t="s">
        <v>489</v>
      </c>
      <c r="AG73" s="971"/>
      <c r="AH73" s="971"/>
      <c r="AI73" s="971"/>
      <c r="AJ73" s="971"/>
      <c r="AK73" s="971" t="s">
        <v>489</v>
      </c>
      <c r="AL73" s="971"/>
      <c r="AM73" s="971"/>
      <c r="AN73" s="971"/>
      <c r="AO73" s="971"/>
      <c r="AP73" s="971">
        <v>2614</v>
      </c>
      <c r="AQ73" s="971"/>
      <c r="AR73" s="971"/>
      <c r="AS73" s="971"/>
      <c r="AT73" s="971"/>
      <c r="AU73" s="971" t="s">
        <v>489</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563</v>
      </c>
      <c r="C74" s="975"/>
      <c r="D74" s="975"/>
      <c r="E74" s="975"/>
      <c r="F74" s="975"/>
      <c r="G74" s="975"/>
      <c r="H74" s="975"/>
      <c r="I74" s="975"/>
      <c r="J74" s="975"/>
      <c r="K74" s="975"/>
      <c r="L74" s="975"/>
      <c r="M74" s="975"/>
      <c r="N74" s="975"/>
      <c r="O74" s="975"/>
      <c r="P74" s="976"/>
      <c r="Q74" s="977">
        <v>72</v>
      </c>
      <c r="R74" s="971"/>
      <c r="S74" s="971"/>
      <c r="T74" s="971"/>
      <c r="U74" s="971"/>
      <c r="V74" s="971">
        <v>61</v>
      </c>
      <c r="W74" s="971"/>
      <c r="X74" s="971"/>
      <c r="Y74" s="971"/>
      <c r="Z74" s="971"/>
      <c r="AA74" s="971">
        <v>11</v>
      </c>
      <c r="AB74" s="971"/>
      <c r="AC74" s="971"/>
      <c r="AD74" s="971"/>
      <c r="AE74" s="971"/>
      <c r="AF74" s="971">
        <v>11</v>
      </c>
      <c r="AG74" s="971"/>
      <c r="AH74" s="971"/>
      <c r="AI74" s="971"/>
      <c r="AJ74" s="971"/>
      <c r="AK74" s="971" t="s">
        <v>489</v>
      </c>
      <c r="AL74" s="971"/>
      <c r="AM74" s="971"/>
      <c r="AN74" s="971"/>
      <c r="AO74" s="971"/>
      <c r="AP74" s="971" t="s">
        <v>489</v>
      </c>
      <c r="AQ74" s="971"/>
      <c r="AR74" s="971"/>
      <c r="AS74" s="971"/>
      <c r="AT74" s="971"/>
      <c r="AU74" s="971" t="s">
        <v>489</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555</v>
      </c>
      <c r="C75" s="975"/>
      <c r="D75" s="975"/>
      <c r="E75" s="975"/>
      <c r="F75" s="975"/>
      <c r="G75" s="975"/>
      <c r="H75" s="975"/>
      <c r="I75" s="975"/>
      <c r="J75" s="975"/>
      <c r="K75" s="975"/>
      <c r="L75" s="975"/>
      <c r="M75" s="975"/>
      <c r="N75" s="975"/>
      <c r="O75" s="975"/>
      <c r="P75" s="976"/>
      <c r="Q75" s="978">
        <v>407</v>
      </c>
      <c r="R75" s="979"/>
      <c r="S75" s="979"/>
      <c r="T75" s="979"/>
      <c r="U75" s="980"/>
      <c r="V75" s="981">
        <v>217</v>
      </c>
      <c r="W75" s="979"/>
      <c r="X75" s="979"/>
      <c r="Y75" s="979"/>
      <c r="Z75" s="980"/>
      <c r="AA75" s="981">
        <v>190</v>
      </c>
      <c r="AB75" s="979"/>
      <c r="AC75" s="979"/>
      <c r="AD75" s="979"/>
      <c r="AE75" s="980"/>
      <c r="AF75" s="981">
        <v>190</v>
      </c>
      <c r="AG75" s="979"/>
      <c r="AH75" s="979"/>
      <c r="AI75" s="979"/>
      <c r="AJ75" s="980"/>
      <c r="AK75" s="981">
        <v>114</v>
      </c>
      <c r="AL75" s="979"/>
      <c r="AM75" s="979"/>
      <c r="AN75" s="979"/>
      <c r="AO75" s="980"/>
      <c r="AP75" s="981" t="s">
        <v>489</v>
      </c>
      <c r="AQ75" s="979"/>
      <c r="AR75" s="979"/>
      <c r="AS75" s="979"/>
      <c r="AT75" s="980"/>
      <c r="AU75" s="981" t="s">
        <v>489</v>
      </c>
      <c r="AV75" s="979"/>
      <c r="AW75" s="979"/>
      <c r="AX75" s="979"/>
      <c r="AY75" s="980"/>
      <c r="AZ75" s="972" t="s">
        <v>564</v>
      </c>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556</v>
      </c>
      <c r="C76" s="975"/>
      <c r="D76" s="975"/>
      <c r="E76" s="975"/>
      <c r="F76" s="975"/>
      <c r="G76" s="975"/>
      <c r="H76" s="975"/>
      <c r="I76" s="975"/>
      <c r="J76" s="975"/>
      <c r="K76" s="975"/>
      <c r="L76" s="975"/>
      <c r="M76" s="975"/>
      <c r="N76" s="975"/>
      <c r="O76" s="975"/>
      <c r="P76" s="976"/>
      <c r="Q76" s="978">
        <v>218789</v>
      </c>
      <c r="R76" s="979"/>
      <c r="S76" s="979"/>
      <c r="T76" s="979"/>
      <c r="U76" s="980"/>
      <c r="V76" s="981">
        <v>212178</v>
      </c>
      <c r="W76" s="979"/>
      <c r="X76" s="979"/>
      <c r="Y76" s="979"/>
      <c r="Z76" s="980"/>
      <c r="AA76" s="981">
        <v>6611</v>
      </c>
      <c r="AB76" s="979"/>
      <c r="AC76" s="979"/>
      <c r="AD76" s="979"/>
      <c r="AE76" s="980"/>
      <c r="AF76" s="981">
        <v>6611</v>
      </c>
      <c r="AG76" s="979"/>
      <c r="AH76" s="979"/>
      <c r="AI76" s="979"/>
      <c r="AJ76" s="980"/>
      <c r="AK76" s="971" t="s">
        <v>489</v>
      </c>
      <c r="AL76" s="971"/>
      <c r="AM76" s="971"/>
      <c r="AN76" s="971"/>
      <c r="AO76" s="971"/>
      <c r="AP76" s="981" t="s">
        <v>489</v>
      </c>
      <c r="AQ76" s="979"/>
      <c r="AR76" s="979"/>
      <c r="AS76" s="979"/>
      <c r="AT76" s="980"/>
      <c r="AU76" s="981" t="s">
        <v>489</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6811</v>
      </c>
      <c r="AG88" s="959"/>
      <c r="AH88" s="959"/>
      <c r="AI88" s="959"/>
      <c r="AJ88" s="959"/>
      <c r="AK88" s="963"/>
      <c r="AL88" s="963"/>
      <c r="AM88" s="963"/>
      <c r="AN88" s="963"/>
      <c r="AO88" s="963"/>
      <c r="AP88" s="959">
        <v>5256</v>
      </c>
      <c r="AQ88" s="959"/>
      <c r="AR88" s="959"/>
      <c r="AS88" s="959"/>
      <c r="AT88" s="959"/>
      <c r="AU88" s="959">
        <v>1948</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24</v>
      </c>
      <c r="CS102" s="953"/>
      <c r="CT102" s="953"/>
      <c r="CU102" s="953"/>
      <c r="CV102" s="954"/>
      <c r="CW102" s="952">
        <v>5</v>
      </c>
      <c r="CX102" s="953"/>
      <c r="CY102" s="953"/>
      <c r="CZ102" s="953"/>
      <c r="DA102" s="954"/>
      <c r="DB102" s="952" t="s">
        <v>489</v>
      </c>
      <c r="DC102" s="953"/>
      <c r="DD102" s="953"/>
      <c r="DE102" s="953"/>
      <c r="DF102" s="954"/>
      <c r="DG102" s="952" t="s">
        <v>489</v>
      </c>
      <c r="DH102" s="953"/>
      <c r="DI102" s="953"/>
      <c r="DJ102" s="953"/>
      <c r="DK102" s="954"/>
      <c r="DL102" s="952" t="s">
        <v>489</v>
      </c>
      <c r="DM102" s="953"/>
      <c r="DN102" s="953"/>
      <c r="DO102" s="953"/>
      <c r="DP102" s="954"/>
      <c r="DQ102" s="952" t="s">
        <v>489</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18"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3906188</v>
      </c>
      <c r="AB110" s="889"/>
      <c r="AC110" s="889"/>
      <c r="AD110" s="889"/>
      <c r="AE110" s="890"/>
      <c r="AF110" s="891">
        <v>3743250</v>
      </c>
      <c r="AG110" s="889"/>
      <c r="AH110" s="889"/>
      <c r="AI110" s="889"/>
      <c r="AJ110" s="890"/>
      <c r="AK110" s="891">
        <v>3503332</v>
      </c>
      <c r="AL110" s="889"/>
      <c r="AM110" s="889"/>
      <c r="AN110" s="889"/>
      <c r="AO110" s="890"/>
      <c r="AP110" s="892">
        <v>13.9</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37318463</v>
      </c>
      <c r="BR110" s="842"/>
      <c r="BS110" s="842"/>
      <c r="BT110" s="842"/>
      <c r="BU110" s="842"/>
      <c r="BV110" s="842">
        <v>38454199</v>
      </c>
      <c r="BW110" s="842"/>
      <c r="BX110" s="842"/>
      <c r="BY110" s="842"/>
      <c r="BZ110" s="842"/>
      <c r="CA110" s="842">
        <v>38967351</v>
      </c>
      <c r="CB110" s="842"/>
      <c r="CC110" s="842"/>
      <c r="CD110" s="842"/>
      <c r="CE110" s="842"/>
      <c r="CF110" s="866">
        <v>155</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2077940</v>
      </c>
      <c r="BR112" s="817"/>
      <c r="BS112" s="817"/>
      <c r="BT112" s="817"/>
      <c r="BU112" s="817"/>
      <c r="BV112" s="817">
        <v>2018662</v>
      </c>
      <c r="BW112" s="817"/>
      <c r="BX112" s="817"/>
      <c r="BY112" s="817"/>
      <c r="BZ112" s="817"/>
      <c r="CA112" s="817">
        <v>1991182</v>
      </c>
      <c r="CB112" s="817"/>
      <c r="CC112" s="817"/>
      <c r="CD112" s="817"/>
      <c r="CE112" s="817"/>
      <c r="CF112" s="875">
        <v>7.9</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168454</v>
      </c>
      <c r="AB113" s="919"/>
      <c r="AC113" s="919"/>
      <c r="AD113" s="919"/>
      <c r="AE113" s="920"/>
      <c r="AF113" s="921">
        <v>174232</v>
      </c>
      <c r="AG113" s="919"/>
      <c r="AH113" s="919"/>
      <c r="AI113" s="919"/>
      <c r="AJ113" s="920"/>
      <c r="AK113" s="921">
        <v>147731</v>
      </c>
      <c r="AL113" s="919"/>
      <c r="AM113" s="919"/>
      <c r="AN113" s="919"/>
      <c r="AO113" s="920"/>
      <c r="AP113" s="922">
        <v>0.6</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2794315</v>
      </c>
      <c r="BR113" s="817"/>
      <c r="BS113" s="817"/>
      <c r="BT113" s="817"/>
      <c r="BU113" s="817"/>
      <c r="BV113" s="817">
        <v>2375251</v>
      </c>
      <c r="BW113" s="817"/>
      <c r="BX113" s="817"/>
      <c r="BY113" s="817"/>
      <c r="BZ113" s="817"/>
      <c r="CA113" s="817">
        <v>1947194</v>
      </c>
      <c r="CB113" s="817"/>
      <c r="CC113" s="817"/>
      <c r="CD113" s="817"/>
      <c r="CE113" s="817"/>
      <c r="CF113" s="875">
        <v>7.7</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408937</v>
      </c>
      <c r="AB114" s="780"/>
      <c r="AC114" s="780"/>
      <c r="AD114" s="780"/>
      <c r="AE114" s="781"/>
      <c r="AF114" s="782">
        <v>429973</v>
      </c>
      <c r="AG114" s="780"/>
      <c r="AH114" s="780"/>
      <c r="AI114" s="780"/>
      <c r="AJ114" s="781"/>
      <c r="AK114" s="782">
        <v>456182</v>
      </c>
      <c r="AL114" s="780"/>
      <c r="AM114" s="780"/>
      <c r="AN114" s="780"/>
      <c r="AO114" s="781"/>
      <c r="AP114" s="824">
        <v>1.8</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5144093</v>
      </c>
      <c r="BR114" s="817"/>
      <c r="BS114" s="817"/>
      <c r="BT114" s="817"/>
      <c r="BU114" s="817"/>
      <c r="BV114" s="817">
        <v>5504655</v>
      </c>
      <c r="BW114" s="817"/>
      <c r="BX114" s="817"/>
      <c r="BY114" s="817"/>
      <c r="BZ114" s="817"/>
      <c r="CA114" s="817">
        <v>5440375</v>
      </c>
      <c r="CB114" s="817"/>
      <c r="CC114" s="817"/>
      <c r="CD114" s="817"/>
      <c r="CE114" s="817"/>
      <c r="CF114" s="875">
        <v>21.6</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121</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v>701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4483579</v>
      </c>
      <c r="AB117" s="903"/>
      <c r="AC117" s="903"/>
      <c r="AD117" s="903"/>
      <c r="AE117" s="904"/>
      <c r="AF117" s="905">
        <v>4348156</v>
      </c>
      <c r="AG117" s="903"/>
      <c r="AH117" s="903"/>
      <c r="AI117" s="903"/>
      <c r="AJ117" s="904"/>
      <c r="AK117" s="905">
        <v>4107245</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444</v>
      </c>
      <c r="BP119" s="878"/>
      <c r="BQ119" s="879">
        <v>47334811</v>
      </c>
      <c r="BR119" s="845"/>
      <c r="BS119" s="845"/>
      <c r="BT119" s="845"/>
      <c r="BU119" s="845"/>
      <c r="BV119" s="845">
        <v>48352767</v>
      </c>
      <c r="BW119" s="845"/>
      <c r="BX119" s="845"/>
      <c r="BY119" s="845"/>
      <c r="BZ119" s="845"/>
      <c r="CA119" s="845">
        <v>48346102</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22333872</v>
      </c>
      <c r="BR120" s="842"/>
      <c r="BS120" s="842"/>
      <c r="BT120" s="842"/>
      <c r="BU120" s="842"/>
      <c r="BV120" s="842">
        <v>15324316</v>
      </c>
      <c r="BW120" s="842"/>
      <c r="BX120" s="842"/>
      <c r="BY120" s="842"/>
      <c r="BZ120" s="842"/>
      <c r="CA120" s="842">
        <v>14591727</v>
      </c>
      <c r="CB120" s="842"/>
      <c r="CC120" s="842"/>
      <c r="CD120" s="842"/>
      <c r="CE120" s="842"/>
      <c r="CF120" s="866">
        <v>58</v>
      </c>
      <c r="CG120" s="867"/>
      <c r="CH120" s="867"/>
      <c r="CI120" s="867"/>
      <c r="CJ120" s="867"/>
      <c r="CK120" s="868" t="s">
        <v>448</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2068902</v>
      </c>
      <c r="DH120" s="842"/>
      <c r="DI120" s="842"/>
      <c r="DJ120" s="842"/>
      <c r="DK120" s="842"/>
      <c r="DL120" s="842">
        <v>2006797</v>
      </c>
      <c r="DM120" s="842"/>
      <c r="DN120" s="842"/>
      <c r="DO120" s="842"/>
      <c r="DP120" s="842"/>
      <c r="DQ120" s="842">
        <v>1979515</v>
      </c>
      <c r="DR120" s="842"/>
      <c r="DS120" s="842"/>
      <c r="DT120" s="842"/>
      <c r="DU120" s="842"/>
      <c r="DV120" s="843">
        <v>7.9</v>
      </c>
      <c r="DW120" s="843"/>
      <c r="DX120" s="843"/>
      <c r="DY120" s="843"/>
      <c r="DZ120" s="844"/>
    </row>
    <row r="121" spans="1:130" s="218"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7206462</v>
      </c>
      <c r="BR121" s="817"/>
      <c r="BS121" s="817"/>
      <c r="BT121" s="817"/>
      <c r="BU121" s="817"/>
      <c r="BV121" s="817">
        <v>8582355</v>
      </c>
      <c r="BW121" s="817"/>
      <c r="BX121" s="817"/>
      <c r="BY121" s="817"/>
      <c r="BZ121" s="817"/>
      <c r="CA121" s="817">
        <v>8433345</v>
      </c>
      <c r="CB121" s="817"/>
      <c r="CC121" s="817"/>
      <c r="CD121" s="817"/>
      <c r="CE121" s="817"/>
      <c r="CF121" s="875">
        <v>33.5</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9038</v>
      </c>
      <c r="DH121" s="817"/>
      <c r="DI121" s="817"/>
      <c r="DJ121" s="817"/>
      <c r="DK121" s="817"/>
      <c r="DL121" s="817">
        <v>11865</v>
      </c>
      <c r="DM121" s="817"/>
      <c r="DN121" s="817"/>
      <c r="DO121" s="817"/>
      <c r="DP121" s="817"/>
      <c r="DQ121" s="817">
        <v>11667</v>
      </c>
      <c r="DR121" s="817"/>
      <c r="DS121" s="817"/>
      <c r="DT121" s="817"/>
      <c r="DU121" s="817"/>
      <c r="DV121" s="794">
        <v>0</v>
      </c>
      <c r="DW121" s="794"/>
      <c r="DX121" s="794"/>
      <c r="DY121" s="794"/>
      <c r="DZ121" s="795"/>
    </row>
    <row r="122" spans="1:130" s="218"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29687817</v>
      </c>
      <c r="BR122" s="845"/>
      <c r="BS122" s="845"/>
      <c r="BT122" s="845"/>
      <c r="BU122" s="845"/>
      <c r="BV122" s="845">
        <v>28838919</v>
      </c>
      <c r="BW122" s="845"/>
      <c r="BX122" s="845"/>
      <c r="BY122" s="845"/>
      <c r="BZ122" s="845"/>
      <c r="CA122" s="845">
        <v>28293946</v>
      </c>
      <c r="CB122" s="845"/>
      <c r="CC122" s="845"/>
      <c r="CD122" s="845"/>
      <c r="CE122" s="845"/>
      <c r="CF122" s="846">
        <v>112.5</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452</v>
      </c>
      <c r="BP123" s="878"/>
      <c r="BQ123" s="832">
        <v>59228151</v>
      </c>
      <c r="BR123" s="833"/>
      <c r="BS123" s="833"/>
      <c r="BT123" s="833"/>
      <c r="BU123" s="833"/>
      <c r="BV123" s="833">
        <v>52745590</v>
      </c>
      <c r="BW123" s="833"/>
      <c r="BX123" s="833"/>
      <c r="BY123" s="833"/>
      <c r="BZ123" s="833"/>
      <c r="CA123" s="833">
        <v>51319018</v>
      </c>
      <c r="CB123" s="833"/>
      <c r="CC123" s="833"/>
      <c r="CD123" s="833"/>
      <c r="CE123" s="833"/>
      <c r="CF123" s="748"/>
      <c r="CG123" s="749"/>
      <c r="CH123" s="749"/>
      <c r="CI123" s="749"/>
      <c r="CJ123" s="834"/>
      <c r="CK123" s="869"/>
      <c r="CL123" s="855"/>
      <c r="CM123" s="855"/>
      <c r="CN123" s="855"/>
      <c r="CO123" s="856"/>
      <c r="CP123" s="835" t="s">
        <v>395</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714517</v>
      </c>
      <c r="AB128" s="801"/>
      <c r="AC128" s="801"/>
      <c r="AD128" s="801"/>
      <c r="AE128" s="802"/>
      <c r="AF128" s="803">
        <v>691492</v>
      </c>
      <c r="AG128" s="801"/>
      <c r="AH128" s="801"/>
      <c r="AI128" s="801"/>
      <c r="AJ128" s="802"/>
      <c r="AK128" s="803">
        <v>702914</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121</v>
      </c>
      <c r="BG128" s="787"/>
      <c r="BH128" s="787"/>
      <c r="BI128" s="787"/>
      <c r="BJ128" s="787"/>
      <c r="BK128" s="787"/>
      <c r="BL128" s="810"/>
      <c r="BM128" s="786">
        <v>11.92</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26794016</v>
      </c>
      <c r="AB129" s="780"/>
      <c r="AC129" s="780"/>
      <c r="AD129" s="780"/>
      <c r="AE129" s="781"/>
      <c r="AF129" s="782">
        <v>27176022</v>
      </c>
      <c r="AG129" s="780"/>
      <c r="AH129" s="780"/>
      <c r="AI129" s="780"/>
      <c r="AJ129" s="781"/>
      <c r="AK129" s="782">
        <v>27693729</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121</v>
      </c>
      <c r="BG129" s="771"/>
      <c r="BH129" s="771"/>
      <c r="BI129" s="771"/>
      <c r="BJ129" s="771"/>
      <c r="BK129" s="771"/>
      <c r="BL129" s="772"/>
      <c r="BM129" s="770">
        <v>16.920000000000002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2670594</v>
      </c>
      <c r="AB130" s="780"/>
      <c r="AC130" s="780"/>
      <c r="AD130" s="780"/>
      <c r="AE130" s="781"/>
      <c r="AF130" s="782">
        <v>2613439</v>
      </c>
      <c r="AG130" s="780"/>
      <c r="AH130" s="780"/>
      <c r="AI130" s="780"/>
      <c r="AJ130" s="781"/>
      <c r="AK130" s="782">
        <v>2551445</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24123422</v>
      </c>
      <c r="AB131" s="764"/>
      <c r="AC131" s="764"/>
      <c r="AD131" s="764"/>
      <c r="AE131" s="765"/>
      <c r="AF131" s="766">
        <v>24562583</v>
      </c>
      <c r="AG131" s="764"/>
      <c r="AH131" s="764"/>
      <c r="AI131" s="764"/>
      <c r="AJ131" s="765"/>
      <c r="AK131" s="766">
        <v>25142284</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4.553533077</v>
      </c>
      <c r="AB132" s="745"/>
      <c r="AC132" s="745"/>
      <c r="AD132" s="745"/>
      <c r="AE132" s="746"/>
      <c r="AF132" s="747">
        <v>4.2472121109999996</v>
      </c>
      <c r="AG132" s="745"/>
      <c r="AH132" s="745"/>
      <c r="AI132" s="745"/>
      <c r="AJ132" s="746"/>
      <c r="AK132" s="747">
        <v>3.3922375549999999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3.5</v>
      </c>
      <c r="AB133" s="724"/>
      <c r="AC133" s="724"/>
      <c r="AD133" s="724"/>
      <c r="AE133" s="725"/>
      <c r="AF133" s="723">
        <v>4.0999999999999996</v>
      </c>
      <c r="AG133" s="724"/>
      <c r="AH133" s="724"/>
      <c r="AI133" s="724"/>
      <c r="AJ133" s="725"/>
      <c r="AK133" s="723">
        <v>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chcmtVjMeLjlHhHGkUB7UbtlzzTldxPuLxE/vVaKU3FRXk3H6KtSXrcta57iC7tmUbsrJCguJXYumTbjPi9Bw==" saltValue="qUR0s9YwWnyI3JYfbqnOA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1FDalohqXu6m2hr/vyTkjq9OUpMJzb0kQH2Dm6oLBMzQMtINEFJssinSLlKTENQEbGWZ+ONyBUYnje2fVI4mXg==" saltValue="y133iKEfKUuRmnllLaVR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election sqref="A1:XFD1"/>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u3m9qCHMCYjRchKj6erz0gifi3NiPmCndHmdjTOmO2u8d8/87QmjyitC7fR4uWwUR45FRuD3hEu6ANU06j6Lw==" saltValue="WXr3uMEpLc6qMBv5pmKyp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8860399</v>
      </c>
      <c r="AP9" s="269">
        <v>79030</v>
      </c>
      <c r="AQ9" s="270">
        <v>68274</v>
      </c>
      <c r="AR9" s="271">
        <v>15.8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9435</v>
      </c>
      <c r="AP10" s="272">
        <v>84</v>
      </c>
      <c r="AQ10" s="273">
        <v>4860</v>
      </c>
      <c r="AR10" s="274">
        <v>-98.3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t="s">
        <v>489</v>
      </c>
      <c r="AP11" s="272" t="s">
        <v>489</v>
      </c>
      <c r="AQ11" s="273">
        <v>567</v>
      </c>
      <c r="AR11" s="274" t="s">
        <v>489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489</v>
      </c>
      <c r="AP12" s="272" t="s">
        <v>489</v>
      </c>
      <c r="AQ12" s="273">
        <v>16</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361471</v>
      </c>
      <c r="AP13" s="272">
        <v>3224</v>
      </c>
      <c r="AQ13" s="273">
        <v>2777</v>
      </c>
      <c r="AR13" s="274">
        <v>16.100000000000001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188337</v>
      </c>
      <c r="AP14" s="272">
        <v>1680</v>
      </c>
      <c r="AQ14" s="273">
        <v>1330</v>
      </c>
      <c r="AR14" s="274">
        <v>26.3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-340983</v>
      </c>
      <c r="AP15" s="272">
        <v>-3041</v>
      </c>
      <c r="AQ15" s="273">
        <v>-3833</v>
      </c>
      <c r="AR15" s="274">
        <v>-20.7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9078659</v>
      </c>
      <c r="AP16" s="272">
        <v>80976</v>
      </c>
      <c r="AQ16" s="273">
        <v>73991</v>
      </c>
      <c r="AR16" s="274">
        <v>9.4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7.67</v>
      </c>
      <c r="AP21" s="286">
        <v>6.28</v>
      </c>
      <c r="AQ21" s="287">
        <v>1.39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99.1</v>
      </c>
      <c r="AP22" s="291">
        <v>98.7</v>
      </c>
      <c r="AQ22" s="292">
        <v>0.4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3503332</v>
      </c>
      <c r="AP32" s="300">
        <v>31248</v>
      </c>
      <c r="AQ32" s="301">
        <v>32402</v>
      </c>
      <c r="AR32" s="302">
        <v>-3.6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489</v>
      </c>
      <c r="AP34" s="300" t="s">
        <v>489</v>
      </c>
      <c r="AQ34" s="301">
        <v>16</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147731</v>
      </c>
      <c r="AP35" s="300">
        <v>1318</v>
      </c>
      <c r="AQ35" s="301">
        <v>5520</v>
      </c>
      <c r="AR35" s="302">
        <v>-76.099999999999994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v>456182</v>
      </c>
      <c r="AP36" s="300">
        <v>4069</v>
      </c>
      <c r="AQ36" s="301">
        <v>1296</v>
      </c>
      <c r="AR36" s="302">
        <v>214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t="s">
        <v>489</v>
      </c>
      <c r="AP37" s="300" t="s">
        <v>489</v>
      </c>
      <c r="AQ37" s="301">
        <v>571</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t="s">
        <v>489</v>
      </c>
      <c r="AP38" s="303" t="s">
        <v>489</v>
      </c>
      <c r="AQ38" s="304">
        <v>0</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-702914</v>
      </c>
      <c r="AP39" s="300">
        <v>-6270</v>
      </c>
      <c r="AQ39" s="301">
        <v>-6093</v>
      </c>
      <c r="AR39" s="302">
        <v>2.9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-2551445</v>
      </c>
      <c r="AP40" s="300">
        <v>-22757</v>
      </c>
      <c r="AQ40" s="301">
        <v>-23816</v>
      </c>
      <c r="AR40" s="302">
        <v>-4.4000000000000004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852886</v>
      </c>
      <c r="AP41" s="300">
        <v>7607</v>
      </c>
      <c r="AQ41" s="301">
        <v>9896</v>
      </c>
      <c r="AR41" s="302">
        <v>-23.1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8261638</v>
      </c>
      <c r="AN51" s="322">
        <v>71835</v>
      </c>
      <c r="AO51" s="323">
        <v>102.4</v>
      </c>
      <c r="AP51" s="324">
        <v>44161</v>
      </c>
      <c r="AQ51" s="325">
        <v>3.1</v>
      </c>
      <c r="AR51" s="326">
        <v>99.3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3022379</v>
      </c>
      <c r="AN52" s="330">
        <v>26280</v>
      </c>
      <c r="AO52" s="331">
        <v>35.799999999999997</v>
      </c>
      <c r="AP52" s="332">
        <v>23644</v>
      </c>
      <c r="AQ52" s="333">
        <v>3.1</v>
      </c>
      <c r="AR52" s="334">
        <v>32.700000000000003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4924085</v>
      </c>
      <c r="AN53" s="322">
        <v>43402</v>
      </c>
      <c r="AO53" s="323">
        <v>-39.6</v>
      </c>
      <c r="AP53" s="324">
        <v>43955</v>
      </c>
      <c r="AQ53" s="325">
        <v>-0.5</v>
      </c>
      <c r="AR53" s="326">
        <v>-39.1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1971426</v>
      </c>
      <c r="AN54" s="330">
        <v>17376</v>
      </c>
      <c r="AO54" s="331">
        <v>-33.9</v>
      </c>
      <c r="AP54" s="332">
        <v>21318</v>
      </c>
      <c r="AQ54" s="333">
        <v>-9.8000000000000007</v>
      </c>
      <c r="AR54" s="334">
        <v>-24.1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5233660</v>
      </c>
      <c r="AN55" s="322">
        <v>46016</v>
      </c>
      <c r="AO55" s="323">
        <v>6</v>
      </c>
      <c r="AP55" s="324">
        <v>41921</v>
      </c>
      <c r="AQ55" s="325">
        <v>-4.5999999999999996</v>
      </c>
      <c r="AR55" s="326">
        <v>10.6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2516627</v>
      </c>
      <c r="AN56" s="330">
        <v>22127</v>
      </c>
      <c r="AO56" s="331">
        <v>27.3</v>
      </c>
      <c r="AP56" s="332">
        <v>21655</v>
      </c>
      <c r="AQ56" s="333">
        <v>1.6</v>
      </c>
      <c r="AR56" s="334">
        <v>25.7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8070723</v>
      </c>
      <c r="AN57" s="322">
        <v>71469</v>
      </c>
      <c r="AO57" s="323">
        <v>55.3</v>
      </c>
      <c r="AP57" s="324">
        <v>44585</v>
      </c>
      <c r="AQ57" s="325">
        <v>6.4</v>
      </c>
      <c r="AR57" s="326">
        <v>48.9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5505242</v>
      </c>
      <c r="AN58" s="330">
        <v>48751</v>
      </c>
      <c r="AO58" s="331">
        <v>120.3</v>
      </c>
      <c r="AP58" s="332">
        <v>23077</v>
      </c>
      <c r="AQ58" s="333">
        <v>6.6</v>
      </c>
      <c r="AR58" s="334">
        <v>113.7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7039536</v>
      </c>
      <c r="AN59" s="322">
        <v>62789</v>
      </c>
      <c r="AO59" s="323">
        <v>-12.1</v>
      </c>
      <c r="AP59" s="324">
        <v>49779</v>
      </c>
      <c r="AQ59" s="325">
        <v>11.6</v>
      </c>
      <c r="AR59" s="326">
        <v>-23.7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3898789</v>
      </c>
      <c r="AN60" s="330">
        <v>34775</v>
      </c>
      <c r="AO60" s="331">
        <v>-28.7</v>
      </c>
      <c r="AP60" s="332">
        <v>28921</v>
      </c>
      <c r="AQ60" s="333">
        <v>25.3</v>
      </c>
      <c r="AR60" s="334">
        <v>-54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6705928</v>
      </c>
      <c r="AN61" s="337">
        <v>59102</v>
      </c>
      <c r="AO61" s="338">
        <v>22.4</v>
      </c>
      <c r="AP61" s="339">
        <v>44880</v>
      </c>
      <c r="AQ61" s="340">
        <v>3.2</v>
      </c>
      <c r="AR61" s="326">
        <v>19.2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3382893</v>
      </c>
      <c r="AN62" s="330">
        <v>29862</v>
      </c>
      <c r="AO62" s="331">
        <v>24.2</v>
      </c>
      <c r="AP62" s="332">
        <v>23723</v>
      </c>
      <c r="AQ62" s="333">
        <v>5.4</v>
      </c>
      <c r="AR62" s="334">
        <v>18.8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dq35fcVhodo7Wih0rACQq9Au5JhiqklSJGp/EYXCYdSRi4dfoTTsEAZwZswh6radkOVCGOeSR7ND5hVxm8w72g==" saltValue="oB431xmh2a6cRgMqjBCT4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oTE/JgVhrI5ECvZ/Dt6VfpcffusDzQ6/xkLBWCamm3FkeiWEjakrnXagsmxXGdB3zVqeQ7xtKmc9Om2n1Bml0Q==" saltValue="HzDhv6zn5MPFBfjHGoc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0" zoomScaleNormal="6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BDnPr3rppPc/Sl7272Gf8s+kTlIioZkYlms/RMWxDn5FUROaK/VZ1r10Ao/zK/WeIBFdIE7T996I4Sc83BA9JA==" saltValue="aXpUEuIgYb1EgoGwsnti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25.71</v>
      </c>
      <c r="G47" s="12">
        <v>27.07</v>
      </c>
      <c r="H47" s="12">
        <v>29.36</v>
      </c>
      <c r="I47" s="12">
        <v>25.93</v>
      </c>
      <c r="J47" s="13">
        <v>22.35</v>
      </c>
    </row>
    <row r="48" spans="2:10" ht="57.75" customHeight="1" x14ac:dyDescent="0.15">
      <c r="B48" s="14"/>
      <c r="C48" s="1141" t="s">
        <v>4</v>
      </c>
      <c r="D48" s="1141"/>
      <c r="E48" s="1142"/>
      <c r="F48" s="15">
        <v>3.05</v>
      </c>
      <c r="G48" s="16">
        <v>3.85</v>
      </c>
      <c r="H48" s="16">
        <v>2.6</v>
      </c>
      <c r="I48" s="16">
        <v>3</v>
      </c>
      <c r="J48" s="17">
        <v>2.5499999999999998</v>
      </c>
    </row>
    <row r="49" spans="2:10" ht="57.75" customHeight="1" thickBot="1" x14ac:dyDescent="0.2">
      <c r="B49" s="18"/>
      <c r="C49" s="1143" t="s">
        <v>5</v>
      </c>
      <c r="D49" s="1143"/>
      <c r="E49" s="1144"/>
      <c r="F49" s="19">
        <v>1.35</v>
      </c>
      <c r="G49" s="20">
        <v>3.32</v>
      </c>
      <c r="H49" s="20">
        <v>0.66</v>
      </c>
      <c r="I49" s="20" t="s">
        <v>533</v>
      </c>
      <c r="J49" s="21" t="s">
        <v>534</v>
      </c>
    </row>
    <row r="50" spans="2:10" x14ac:dyDescent="0.15"/>
  </sheetData>
  <sheetProtection algorithmName="SHA-512" hashValue="NusbVp2I9cydOoV61624/LMgX+337+USR0gC3edGufXN3grgiB6tvxFu18jZqWy8S1mgHMitahKFmuh8tLpg0g==" saltValue="rG3wnHgaRgBmfW8LeZ5Z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2026-03-13T01:30:28Z</cp:lastPrinted>
  <dcterms:created xsi:type="dcterms:W3CDTF">2026-02-23T09:40:45Z</dcterms:created>
  <dcterms:modified xsi:type="dcterms:W3CDTF">2026-03-13T01:30:33Z</dcterms:modified>
  <cp:category/>
</cp:coreProperties>
</file>