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障害福祉課\14_地域生活支援事業関係\01_各事業\11-04_日中一時支援事業\05 請求書様式\【押印廃止後】請求書様式\"/>
    </mc:Choice>
  </mc:AlternateContent>
  <bookViews>
    <workbookView xWindow="-285" yWindow="60" windowWidth="15480" windowHeight="11640" tabRatio="925"/>
  </bookViews>
  <sheets>
    <sheet name="明細書" sheetId="11" r:id="rId1"/>
  </sheets>
  <definedNames>
    <definedName name="_xlnm._FilterDatabase" localSheetId="0" hidden="1">明細書!$BM$2:$BP$2</definedName>
    <definedName name="_xlnm.Print_Area" localSheetId="0">明細書!$A$1:$BJ$70</definedName>
  </definedNames>
  <calcPr calcId="152511"/>
</workbook>
</file>

<file path=xl/calcChain.xml><?xml version="1.0" encoding="utf-8"?>
<calcChain xmlns="http://schemas.openxmlformats.org/spreadsheetml/2006/main">
  <c r="AL62" i="11" l="1"/>
  <c r="AT57" i="11"/>
  <c r="AD30" i="11"/>
  <c r="AD32" i="11"/>
  <c r="AD34" i="11"/>
  <c r="AD36" i="11"/>
  <c r="AD38" i="11"/>
  <c r="AD40" i="11"/>
  <c r="AD42" i="11"/>
  <c r="J30" i="11"/>
  <c r="AR30" i="11"/>
  <c r="J32" i="11"/>
  <c r="AR32" i="11"/>
  <c r="J34" i="11"/>
  <c r="AR34" i="11"/>
  <c r="J36" i="11"/>
  <c r="AR36" i="11"/>
  <c r="J38" i="11"/>
  <c r="AR38" i="11"/>
  <c r="J40" i="11"/>
  <c r="AR40" i="11"/>
  <c r="J42" i="11"/>
  <c r="AD28" i="11"/>
  <c r="J28" i="11"/>
  <c r="AR28" i="11"/>
  <c r="AT44" i="11"/>
  <c r="AR42" i="11"/>
  <c r="BP20" i="11"/>
  <c r="BP21" i="11"/>
  <c r="BP22" i="11"/>
  <c r="BP23" i="11"/>
  <c r="BP24" i="11"/>
  <c r="BP25" i="11"/>
  <c r="BP26" i="11"/>
  <c r="BP27" i="11"/>
  <c r="BP28" i="11"/>
  <c r="BP29" i="11"/>
  <c r="BP30" i="11"/>
  <c r="BP31" i="11"/>
  <c r="BP32" i="11"/>
  <c r="BP33" i="11"/>
  <c r="BP34" i="11"/>
  <c r="BP35" i="11"/>
  <c r="BP36" i="11"/>
  <c r="BP37" i="11"/>
  <c r="BP38" i="11"/>
  <c r="BP39" i="11"/>
  <c r="BP40" i="11"/>
  <c r="BP41" i="11"/>
</calcChain>
</file>

<file path=xl/sharedStrings.xml><?xml version="1.0" encoding="utf-8"?>
<sst xmlns="http://schemas.openxmlformats.org/spreadsheetml/2006/main" count="98" uniqueCount="96">
  <si>
    <t>年</t>
    <rPh sb="0" eb="1">
      <t>ネン</t>
    </rPh>
    <phoneticPr fontId="1"/>
  </si>
  <si>
    <t>円</t>
    <rPh sb="0" eb="1">
      <t>エン</t>
    </rPh>
    <phoneticPr fontId="1"/>
  </si>
  <si>
    <t>枚中</t>
    <rPh sb="0" eb="1">
      <t>マイ</t>
    </rPh>
    <rPh sb="1" eb="2">
      <t>チュウ</t>
    </rPh>
    <phoneticPr fontId="1"/>
  </si>
  <si>
    <t>枚</t>
    <rPh sb="0" eb="1">
      <t>マイ</t>
    </rPh>
    <phoneticPr fontId="1"/>
  </si>
  <si>
    <t>（様式第２）</t>
    <rPh sb="1" eb="3">
      <t>ヨウシキ</t>
    </rPh>
    <rPh sb="3" eb="4">
      <t>ダイ</t>
    </rPh>
    <phoneticPr fontId="1"/>
  </si>
  <si>
    <t>地域生活支援事業委託料　明細書</t>
    <rPh sb="0" eb="2">
      <t>チイキ</t>
    </rPh>
    <rPh sb="2" eb="4">
      <t>セイカツ</t>
    </rPh>
    <rPh sb="4" eb="6">
      <t>シエン</t>
    </rPh>
    <rPh sb="6" eb="8">
      <t>ジギョウ</t>
    </rPh>
    <rPh sb="8" eb="10">
      <t>イタク</t>
    </rPh>
    <rPh sb="10" eb="11">
      <t>リョウ</t>
    </rPh>
    <rPh sb="12" eb="15">
      <t>メイサイショ</t>
    </rPh>
    <phoneticPr fontId="1"/>
  </si>
  <si>
    <t>（日中一時支援・移動支援事業）</t>
    <rPh sb="1" eb="3">
      <t>ニッチュウ</t>
    </rPh>
    <rPh sb="3" eb="5">
      <t>イチジ</t>
    </rPh>
    <rPh sb="5" eb="7">
      <t>シエン</t>
    </rPh>
    <rPh sb="8" eb="10">
      <t>イドウ</t>
    </rPh>
    <rPh sb="10" eb="12">
      <t>シエン</t>
    </rPh>
    <rPh sb="12" eb="14">
      <t>ジギョウ</t>
    </rPh>
    <phoneticPr fontId="1"/>
  </si>
  <si>
    <t>月分</t>
    <rPh sb="0" eb="2">
      <t>ガツブン</t>
    </rPh>
    <phoneticPr fontId="1"/>
  </si>
  <si>
    <r>
      <t>事業者及び
その事業所
の名称</t>
    </r>
    <r>
      <rPr>
        <sz val="10"/>
        <color indexed="9"/>
        <rFont val="ＭＳ Ｐ明朝"/>
        <family val="1"/>
        <charset val="128"/>
      </rPr>
      <t>あ あ</t>
    </r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1"/>
  </si>
  <si>
    <t>費　用　の　額　計　算　欄</t>
    <rPh sb="0" eb="1">
      <t>ヒ</t>
    </rPh>
    <rPh sb="2" eb="3">
      <t>ヨウ</t>
    </rPh>
    <rPh sb="6" eb="7">
      <t>ガク</t>
    </rPh>
    <rPh sb="8" eb="9">
      <t>ケイ</t>
    </rPh>
    <rPh sb="10" eb="11">
      <t>ザン</t>
    </rPh>
    <rPh sb="12" eb="13">
      <t>ラン</t>
    </rPh>
    <phoneticPr fontId="1"/>
  </si>
  <si>
    <t>内　　　　　　　　　　　　　　　容</t>
    <rPh sb="0" eb="1">
      <t>ウチ</t>
    </rPh>
    <rPh sb="16" eb="17">
      <t>カタチ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</si>
  <si>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</si>
  <si>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
回数</t>
    <rPh sb="0" eb="2">
      <t>サンテイ</t>
    </rPh>
    <rPh sb="3" eb="5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</si>
  <si>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</si>
  <si>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　要</t>
    <rPh sb="0" eb="1">
      <t>テキ</t>
    </rPh>
    <rPh sb="2" eb="3">
      <t>ヨウ</t>
    </rPh>
    <phoneticPr fontId="1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</si>
  <si>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</si>
  <si>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</si>
  <si>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利用者負担上限月額①</t>
    <rPh sb="0" eb="3">
      <t>リヨウシャ</t>
    </rPh>
    <rPh sb="3" eb="5">
      <t>フタン</t>
    </rPh>
    <rPh sb="5" eb="7">
      <t>ジョウゲン</t>
    </rPh>
    <rPh sb="7" eb="9">
      <t>ゲツガク</t>
    </rPh>
    <phoneticPr fontId="1"/>
  </si>
  <si>
    <t>上限管理後の利用者負担額③</t>
    <rPh sb="0" eb="2">
      <t>ジョウゲン</t>
    </rPh>
    <rPh sb="2" eb="4">
      <t>カンリ</t>
    </rPh>
    <rPh sb="4" eb="5">
      <t>ゴ</t>
    </rPh>
    <rPh sb="6" eb="9">
      <t>リヨウシャ</t>
    </rPh>
    <rPh sb="9" eb="11">
      <t>フタン</t>
    </rPh>
    <rPh sb="11" eb="12">
      <t>ガク</t>
    </rPh>
    <phoneticPr fontId="1"/>
  </si>
  <si>
    <t>決定利用者負担額（①②③の内少ない額）</t>
    <rPh sb="0" eb="2">
      <t>ケッテイ</t>
    </rPh>
    <rPh sb="2" eb="5">
      <t>リヨウシャ</t>
    </rPh>
    <rPh sb="5" eb="7">
      <t>フタン</t>
    </rPh>
    <rPh sb="7" eb="8">
      <t>ガク</t>
    </rPh>
    <rPh sb="13" eb="14">
      <t>ウチ</t>
    </rPh>
    <rPh sb="14" eb="15">
      <t>スク</t>
    </rPh>
    <rPh sb="17" eb="18">
      <t>ガク</t>
    </rPh>
    <phoneticPr fontId="1"/>
  </si>
  <si>
    <t>④</t>
    <phoneticPr fontId="1"/>
  </si>
  <si>
    <t>⑤</t>
    <phoneticPr fontId="1"/>
  </si>
  <si>
    <t>移動個別１．０</t>
    <rPh sb="0" eb="2">
      <t>イドウ</t>
    </rPh>
    <rPh sb="2" eb="4">
      <t>コベツ</t>
    </rPh>
    <phoneticPr fontId="1"/>
  </si>
  <si>
    <t>移動個別１．５</t>
    <rPh sb="0" eb="2">
      <t>イドウ</t>
    </rPh>
    <rPh sb="2" eb="4">
      <t>コベツ</t>
    </rPh>
    <phoneticPr fontId="1"/>
  </si>
  <si>
    <t>移動個別２．０</t>
    <rPh sb="0" eb="2">
      <t>イドウ</t>
    </rPh>
    <rPh sb="2" eb="4">
      <t>コベツ</t>
    </rPh>
    <phoneticPr fontId="1"/>
  </si>
  <si>
    <t>移動個別２．５</t>
    <rPh sb="0" eb="2">
      <t>イドウ</t>
    </rPh>
    <rPh sb="2" eb="4">
      <t>コベツ</t>
    </rPh>
    <phoneticPr fontId="1"/>
  </si>
  <si>
    <t>移動個別３．０</t>
    <rPh sb="0" eb="2">
      <t>イドウ</t>
    </rPh>
    <rPh sb="2" eb="4">
      <t>コベツ</t>
    </rPh>
    <phoneticPr fontId="1"/>
  </si>
  <si>
    <t>移動個別３．５</t>
    <rPh sb="0" eb="2">
      <t>イドウ</t>
    </rPh>
    <rPh sb="2" eb="4">
      <t>コベツ</t>
    </rPh>
    <phoneticPr fontId="1"/>
  </si>
  <si>
    <t>移動個別４．０</t>
    <rPh sb="0" eb="2">
      <t>イドウ</t>
    </rPh>
    <rPh sb="2" eb="4">
      <t>コベツ</t>
    </rPh>
    <phoneticPr fontId="1"/>
  </si>
  <si>
    <t>移動個別４．５</t>
    <rPh sb="0" eb="2">
      <t>イドウ</t>
    </rPh>
    <rPh sb="2" eb="4">
      <t>コベツ</t>
    </rPh>
    <phoneticPr fontId="1"/>
  </si>
  <si>
    <t>移動個別５．０</t>
    <rPh sb="0" eb="2">
      <t>イドウ</t>
    </rPh>
    <rPh sb="2" eb="4">
      <t>コベツ</t>
    </rPh>
    <phoneticPr fontId="1"/>
  </si>
  <si>
    <t>移動個別５．５</t>
    <rPh sb="0" eb="2">
      <t>イドウ</t>
    </rPh>
    <rPh sb="2" eb="4">
      <t>コベツ</t>
    </rPh>
    <phoneticPr fontId="1"/>
  </si>
  <si>
    <t>移動個別６．０</t>
    <rPh sb="0" eb="2">
      <t>イドウ</t>
    </rPh>
    <rPh sb="2" eb="4">
      <t>コベツ</t>
    </rPh>
    <phoneticPr fontId="1"/>
  </si>
  <si>
    <t>移動個別６．５</t>
    <rPh sb="0" eb="2">
      <t>イドウ</t>
    </rPh>
    <rPh sb="2" eb="4">
      <t>コベツ</t>
    </rPh>
    <phoneticPr fontId="1"/>
  </si>
  <si>
    <t>移動個別７．０</t>
    <rPh sb="0" eb="2">
      <t>イドウ</t>
    </rPh>
    <rPh sb="2" eb="4">
      <t>コベツ</t>
    </rPh>
    <phoneticPr fontId="1"/>
  </si>
  <si>
    <t>移動個別７．５</t>
    <rPh sb="0" eb="2">
      <t>イドウ</t>
    </rPh>
    <rPh sb="2" eb="4">
      <t>コベツ</t>
    </rPh>
    <phoneticPr fontId="1"/>
  </si>
  <si>
    <t>移動個別８．０</t>
    <rPh sb="0" eb="2">
      <t>イドウ</t>
    </rPh>
    <rPh sb="2" eb="4">
      <t>コベツ</t>
    </rPh>
    <phoneticPr fontId="1"/>
  </si>
  <si>
    <t>移動個別８．５</t>
    <rPh sb="0" eb="2">
      <t>イドウ</t>
    </rPh>
    <rPh sb="2" eb="4">
      <t>コベツ</t>
    </rPh>
    <phoneticPr fontId="1"/>
  </si>
  <si>
    <t>移動個別９．０</t>
    <rPh sb="0" eb="2">
      <t>イドウ</t>
    </rPh>
    <rPh sb="2" eb="4">
      <t>コベツ</t>
    </rPh>
    <phoneticPr fontId="1"/>
  </si>
  <si>
    <t>移動個別９．５</t>
    <rPh sb="0" eb="2">
      <t>イドウ</t>
    </rPh>
    <rPh sb="2" eb="4">
      <t>コベツ</t>
    </rPh>
    <phoneticPr fontId="1"/>
  </si>
  <si>
    <t>移動個別１０．０</t>
    <rPh sb="0" eb="2">
      <t>イドウ</t>
    </rPh>
    <rPh sb="2" eb="4">
      <t>コベツ</t>
    </rPh>
    <phoneticPr fontId="1"/>
  </si>
  <si>
    <t>移動個別１０．５</t>
    <rPh sb="0" eb="2">
      <t>イドウ</t>
    </rPh>
    <rPh sb="2" eb="4">
      <t>コベツ</t>
    </rPh>
    <phoneticPr fontId="1"/>
  </si>
  <si>
    <t>移動個別１１．０</t>
    <rPh sb="0" eb="2">
      <t>イドウ</t>
    </rPh>
    <rPh sb="2" eb="4">
      <t>コベツ</t>
    </rPh>
    <phoneticPr fontId="1"/>
  </si>
  <si>
    <t>移動個別１１．５</t>
    <rPh sb="0" eb="2">
      <t>イドウ</t>
    </rPh>
    <rPh sb="2" eb="4">
      <t>コベツ</t>
    </rPh>
    <phoneticPr fontId="1"/>
  </si>
  <si>
    <t>移動個別１２．０</t>
    <rPh sb="0" eb="2">
      <t>イドウ</t>
    </rPh>
    <rPh sb="2" eb="4">
      <t>コベツ</t>
    </rPh>
    <phoneticPr fontId="1"/>
  </si>
  <si>
    <t>移動グループ２人１．０</t>
    <rPh sb="0" eb="2">
      <t>イドウ</t>
    </rPh>
    <rPh sb="7" eb="8">
      <t>リ</t>
    </rPh>
    <phoneticPr fontId="1"/>
  </si>
  <si>
    <t>移動グループ２人２．０</t>
    <rPh sb="0" eb="2">
      <t>イドウ</t>
    </rPh>
    <rPh sb="7" eb="8">
      <t>ヒト</t>
    </rPh>
    <phoneticPr fontId="1"/>
  </si>
  <si>
    <t>移動グループ２人３．０</t>
    <rPh sb="0" eb="2">
      <t>イドウ</t>
    </rPh>
    <rPh sb="7" eb="8">
      <t>リ</t>
    </rPh>
    <phoneticPr fontId="1"/>
  </si>
  <si>
    <t>移動グループ２人４．０</t>
    <rPh sb="0" eb="2">
      <t>イドウ</t>
    </rPh>
    <rPh sb="7" eb="8">
      <t>リ</t>
    </rPh>
    <phoneticPr fontId="1"/>
  </si>
  <si>
    <t>移動グループ２人４．０以上</t>
    <rPh sb="0" eb="2">
      <t>イドウ</t>
    </rPh>
    <rPh sb="7" eb="8">
      <t>リ</t>
    </rPh>
    <rPh sb="11" eb="13">
      <t>イジョウ</t>
    </rPh>
    <phoneticPr fontId="1"/>
  </si>
  <si>
    <t>移動グループ３人１．０</t>
    <rPh sb="0" eb="2">
      <t>イドウ</t>
    </rPh>
    <rPh sb="7" eb="8">
      <t>リ</t>
    </rPh>
    <phoneticPr fontId="1"/>
  </si>
  <si>
    <t>移動グループ３人２．０</t>
    <rPh sb="0" eb="2">
      <t>イドウ</t>
    </rPh>
    <rPh sb="7" eb="8">
      <t>ヒト</t>
    </rPh>
    <phoneticPr fontId="1"/>
  </si>
  <si>
    <t>移動グループ３人３．０</t>
    <rPh sb="0" eb="2">
      <t>イドウ</t>
    </rPh>
    <rPh sb="7" eb="8">
      <t>リ</t>
    </rPh>
    <phoneticPr fontId="1"/>
  </si>
  <si>
    <t>移動グループ３人４．０</t>
    <rPh sb="0" eb="2">
      <t>イドウ</t>
    </rPh>
    <rPh sb="7" eb="8">
      <t>リ</t>
    </rPh>
    <phoneticPr fontId="1"/>
  </si>
  <si>
    <t>移動グループ３人４．０以上</t>
    <rPh sb="0" eb="2">
      <t>イドウ</t>
    </rPh>
    <rPh sb="7" eb="8">
      <t>リ</t>
    </rPh>
    <rPh sb="11" eb="13">
      <t>イジョウ</t>
    </rPh>
    <phoneticPr fontId="1"/>
  </si>
  <si>
    <t>移動グループ４人１．０</t>
    <rPh sb="0" eb="2">
      <t>イドウ</t>
    </rPh>
    <rPh sb="7" eb="8">
      <t>リ</t>
    </rPh>
    <phoneticPr fontId="1"/>
  </si>
  <si>
    <t>移動グループ４人２．０</t>
    <rPh sb="0" eb="2">
      <t>イドウ</t>
    </rPh>
    <rPh sb="7" eb="8">
      <t>ヒト</t>
    </rPh>
    <phoneticPr fontId="1"/>
  </si>
  <si>
    <t>移動グループ４人３．０</t>
    <rPh sb="0" eb="2">
      <t>イドウ</t>
    </rPh>
    <rPh sb="7" eb="8">
      <t>リ</t>
    </rPh>
    <phoneticPr fontId="1"/>
  </si>
  <si>
    <t>移動グループ４人４．０</t>
    <rPh sb="0" eb="2">
      <t>イドウ</t>
    </rPh>
    <rPh sb="7" eb="8">
      <t>リ</t>
    </rPh>
    <phoneticPr fontId="1"/>
  </si>
  <si>
    <t>移動グループ４人４．０以上</t>
    <rPh sb="0" eb="2">
      <t>イドウ</t>
    </rPh>
    <rPh sb="7" eb="8">
      <t>リ</t>
    </rPh>
    <rPh sb="11" eb="13">
      <t>イジョウ</t>
    </rPh>
    <phoneticPr fontId="1"/>
  </si>
  <si>
    <t>移動グループ５人１．０</t>
    <rPh sb="0" eb="2">
      <t>イドウ</t>
    </rPh>
    <rPh sb="7" eb="8">
      <t>リ</t>
    </rPh>
    <phoneticPr fontId="1"/>
  </si>
  <si>
    <t>移動グループ５人２．０</t>
    <rPh sb="0" eb="2">
      <t>イドウ</t>
    </rPh>
    <rPh sb="7" eb="8">
      <t>ヒト</t>
    </rPh>
    <phoneticPr fontId="1"/>
  </si>
  <si>
    <t>移動グループ５人３．０</t>
    <rPh sb="0" eb="2">
      <t>イドウ</t>
    </rPh>
    <rPh sb="7" eb="8">
      <t>リ</t>
    </rPh>
    <phoneticPr fontId="1"/>
  </si>
  <si>
    <t>移動グループ５人４．０</t>
    <rPh sb="0" eb="2">
      <t>イドウ</t>
    </rPh>
    <rPh sb="7" eb="8">
      <t>リ</t>
    </rPh>
    <phoneticPr fontId="1"/>
  </si>
  <si>
    <t>移動グループ５人４．０以上</t>
    <rPh sb="0" eb="2">
      <t>イドウ</t>
    </rPh>
    <rPh sb="7" eb="8">
      <t>リ</t>
    </rPh>
    <rPh sb="11" eb="13">
      <t>イジョウ</t>
    </rPh>
    <phoneticPr fontId="1"/>
  </si>
  <si>
    <t>移動送迎市内片道</t>
    <rPh sb="0" eb="2">
      <t>イドウ</t>
    </rPh>
    <rPh sb="2" eb="4">
      <t>ソウゲイ</t>
    </rPh>
    <rPh sb="4" eb="6">
      <t>シナイ</t>
    </rPh>
    <rPh sb="6" eb="8">
      <t>カタミチ</t>
    </rPh>
    <phoneticPr fontId="1"/>
  </si>
  <si>
    <t>移動送迎市外片道</t>
    <rPh sb="0" eb="2">
      <t>イドウ</t>
    </rPh>
    <rPh sb="2" eb="4">
      <t>ソウゲイ</t>
    </rPh>
    <rPh sb="4" eb="6">
      <t>シガイ</t>
    </rPh>
    <rPh sb="6" eb="8">
      <t>カタミチ</t>
    </rPh>
    <phoneticPr fontId="1"/>
  </si>
  <si>
    <t>コード</t>
    <phoneticPr fontId="1"/>
  </si>
  <si>
    <t>単位（金額）</t>
    <rPh sb="0" eb="2">
      <t>タンイ</t>
    </rPh>
    <rPh sb="3" eb="5">
      <t>キンガク</t>
    </rPh>
    <phoneticPr fontId="1"/>
  </si>
  <si>
    <t>総費用額</t>
    <rPh sb="0" eb="3">
      <t>ソウヒヨウ</t>
    </rPh>
    <rPh sb="3" eb="4">
      <t>ガク</t>
    </rPh>
    <phoneticPr fontId="1"/>
  </si>
  <si>
    <t>利用決定障害者等
氏名</t>
    <rPh sb="0" eb="2">
      <t>リヨウ</t>
    </rPh>
    <rPh sb="2" eb="4">
      <t>ケッテイ</t>
    </rPh>
    <rPh sb="4" eb="7">
      <t>ショウガイシャ</t>
    </rPh>
    <rPh sb="7" eb="8">
      <t>トウ</t>
    </rPh>
    <rPh sb="9" eb="11">
      <t>シメイ</t>
    </rPh>
    <phoneticPr fontId="1"/>
  </si>
  <si>
    <t>利用決定に係る
障害児氏名</t>
    <rPh sb="0" eb="2">
      <t>リヨウ</t>
    </rPh>
    <rPh sb="2" eb="4">
      <t>ケッテイ</t>
    </rPh>
    <rPh sb="5" eb="6">
      <t>カカ</t>
    </rPh>
    <rPh sb="8" eb="11">
      <t>ショウガイジ</t>
    </rPh>
    <rPh sb="11" eb="13">
      <t>シメイ</t>
    </rPh>
    <phoneticPr fontId="1"/>
  </si>
  <si>
    <t>法定サービス
利用の有無</t>
    <rPh sb="0" eb="2">
      <t>ホウテイ</t>
    </rPh>
    <rPh sb="7" eb="9">
      <t>リヨウ</t>
    </rPh>
    <rPh sb="10" eb="12">
      <t>ウム</t>
    </rPh>
    <phoneticPr fontId="1"/>
  </si>
  <si>
    <t>有　・　無</t>
    <rPh sb="0" eb="1">
      <t>アリ</t>
    </rPh>
    <rPh sb="4" eb="5">
      <t>ナシ</t>
    </rPh>
    <phoneticPr fontId="1"/>
  </si>
  <si>
    <t>総費用額（日中一時の送迎を除く）の１割相当額（利用負担額②）</t>
    <rPh sb="0" eb="3">
      <t>ソウヒヨウ</t>
    </rPh>
    <rPh sb="3" eb="4">
      <t>ガク</t>
    </rPh>
    <rPh sb="5" eb="7">
      <t>ニッチュウ</t>
    </rPh>
    <rPh sb="7" eb="9">
      <t>イチジ</t>
    </rPh>
    <rPh sb="10" eb="12">
      <t>ソウゲイ</t>
    </rPh>
    <rPh sb="13" eb="14">
      <t>ノゾ</t>
    </rPh>
    <rPh sb="18" eb="19">
      <t>ワリ</t>
    </rPh>
    <rPh sb="19" eb="21">
      <t>ソウトウ</t>
    </rPh>
    <rPh sb="21" eb="22">
      <t>ガク</t>
    </rPh>
    <rPh sb="23" eb="25">
      <t>リヨウ</t>
    </rPh>
    <rPh sb="25" eb="27">
      <t>フタン</t>
    </rPh>
    <rPh sb="27" eb="28">
      <t>ガク</t>
    </rPh>
    <phoneticPr fontId="1"/>
  </si>
  <si>
    <t>移動支援</t>
    <rPh sb="0" eb="2">
      <t>イドウ</t>
    </rPh>
    <rPh sb="2" eb="4">
      <t>シエン</t>
    </rPh>
    <phoneticPr fontId="1"/>
  </si>
  <si>
    <t>内容（時間・区分）</t>
    <rPh sb="0" eb="2">
      <t>ナイヨウ</t>
    </rPh>
    <rPh sb="3" eb="5">
      <t>ジカン</t>
    </rPh>
    <rPh sb="6" eb="8">
      <t>クブン</t>
    </rPh>
    <phoneticPr fontId="1"/>
  </si>
  <si>
    <t>日中タイムケア（Ａ１Ａ２）</t>
    <rPh sb="0" eb="2">
      <t>ニッチュウ</t>
    </rPh>
    <phoneticPr fontId="1"/>
  </si>
  <si>
    <t>日中タイムケア（Ａ１Ａ２以外）</t>
    <rPh sb="0" eb="2">
      <t>ニッチュウ</t>
    </rPh>
    <rPh sb="12" eb="14">
      <t>イガイ</t>
    </rPh>
    <phoneticPr fontId="1"/>
  </si>
  <si>
    <t>日中送迎（片道）</t>
    <rPh sb="0" eb="2">
      <t>ニッチュウ</t>
    </rPh>
    <rPh sb="2" eb="4">
      <t>ソウゲイ</t>
    </rPh>
    <rPh sb="5" eb="7">
      <t>カタミチ</t>
    </rPh>
    <phoneticPr fontId="1"/>
  </si>
  <si>
    <t>日中ショート（者１・２児１）４時間以下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</si>
  <si>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日中ショート（者１・２児１）８時間以下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</si>
  <si>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日中ショート（者１・２児１）１２時間以下</t>
    <rPh sb="0" eb="2">
      <t>ニッチュウ</t>
    </rPh>
    <rPh sb="7" eb="8">
      <t>シャ</t>
    </rPh>
    <rPh sb="11" eb="12">
      <t>ジ</t>
    </rPh>
    <rPh sb="16" eb="18">
      <t>ジカン</t>
    </rPh>
    <rPh sb="18" eb="20">
      <t>イカ</t>
    </rPh>
    <phoneticPr fontId="1"/>
  </si>
  <si>
    <t>日中ショート（者3・4児２）４時間以下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</si>
  <si>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日中ショート（者3・4児２）８時間以下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</si>
  <si>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日中ショート（者3・4児２）１２時間以下</t>
    <rPh sb="0" eb="2">
      <t>ニッチュウ</t>
    </rPh>
    <rPh sb="7" eb="8">
      <t>シャ</t>
    </rPh>
    <rPh sb="11" eb="12">
      <t>ジ</t>
    </rPh>
    <rPh sb="16" eb="18">
      <t>ジカン</t>
    </rPh>
    <rPh sb="18" eb="20">
      <t>イカ</t>
    </rPh>
    <phoneticPr fontId="1"/>
  </si>
  <si>
    <t>日中ショート（重心）４時間以下</t>
    <rPh sb="0" eb="2">
      <t>ニッチュウ</t>
    </rPh>
    <rPh sb="7" eb="9">
      <t>ジュウシン</t>
    </rPh>
    <rPh sb="11" eb="13">
      <t>ジカン</t>
    </rPh>
    <rPh sb="13" eb="15">
      <t>イカ</t>
    </rPh>
    <phoneticPr fontId="1"/>
  </si>
  <si>
    <t>日中ショート（重心）８時間以下</t>
    <rPh sb="0" eb="2">
      <t>ニッチュウ</t>
    </rPh>
    <rPh sb="7" eb="9">
      <t>ジュウシン</t>
    </rPh>
    <rPh sb="11" eb="13">
      <t>ジカン</t>
    </rPh>
    <rPh sb="13" eb="15">
      <t>イカ</t>
    </rPh>
    <phoneticPr fontId="1"/>
  </si>
  <si>
    <t>日中ショート（重心）１２時間以下</t>
    <rPh sb="0" eb="2">
      <t>ニッチュウ</t>
    </rPh>
    <rPh sb="7" eb="9">
      <t>ジュウシン</t>
    </rPh>
    <rPh sb="12" eb="14">
      <t>ジカン</t>
    </rPh>
    <rPh sb="14" eb="16">
      <t>イカ</t>
    </rPh>
    <phoneticPr fontId="1"/>
  </si>
  <si>
    <t>日中長期休暇</t>
    <rPh sb="0" eb="2">
      <t>ニッチュウ</t>
    </rPh>
    <rPh sb="2" eb="4">
      <t>チョウキ</t>
    </rPh>
    <rPh sb="4" eb="6">
      <t>キュウカ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</si>
  <si>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</si>
  <si>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当月市請求額　④－⑤</t>
    <rPh sb="0" eb="2">
      <t>トウゲツ</t>
    </rPh>
    <rPh sb="2" eb="3">
      <t>シ</t>
    </rPh>
    <rPh sb="3" eb="5">
      <t>セイキュウ</t>
    </rPh>
    <rPh sb="5" eb="6">
      <t>ガク</t>
    </rPh>
    <phoneticPr fontId="1"/>
  </si>
  <si>
    <t>日中ショート（者5・6児３）４時間以下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</si>
  <si>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日中ショート（者5・6児３）８時間以下</t>
    <rPh sb="0" eb="2">
      <t>ニッチュウ</t>
    </rPh>
    <rPh sb="7" eb="8">
      <t>シャ</t>
    </rPh>
    <rPh sb="11" eb="12">
      <t>ジ</t>
    </rPh>
    <rPh sb="15" eb="17">
      <t>ジカン</t>
    </rPh>
    <rPh sb="17" eb="19">
      <t>イカ</t>
    </rPh>
    <phoneticPr fontId="1"/>
  </si>
  <si>
    <t>日中ショート（者5・6児３）１２時間以下</t>
    <rPh sb="0" eb="2">
      <t>ニッチュウ</t>
    </rPh>
    <rPh sb="7" eb="8">
      <t>シャ</t>
    </rPh>
    <rPh sb="11" eb="12">
      <t>ジ</t>
    </rPh>
    <rPh sb="16" eb="18">
      <t>ジカン</t>
    </rPh>
    <rPh sb="18" eb="20">
      <t>イカ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</si>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</sst>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#,##0_);[Red]\(#,##0\)"/>
    <numFmt numFmtId="180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9" fontId="3" fillId="0" borderId="0" xfId="0" applyNumberFormat="1" applyFont="1">
      <alignment vertical="center"/>
    </xf>
    <xf numFmtId="0" fontId="3" fillId="0" borderId="9" xfId="0" applyFont="1" applyBorder="1">
      <alignment vertical="center"/>
    </xf>
    <xf numFmtId="179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179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179" fontId="3" fillId="0" borderId="11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/>
    </xf>
    <xf numFmtId="17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9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179" fontId="3" fillId="0" borderId="14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80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180" fontId="3" fillId="0" borderId="7" xfId="0" applyNumberFormat="1" applyFont="1" applyBorder="1" applyAlignment="1">
      <alignment vertical="center"/>
    </xf>
    <xf numFmtId="180" fontId="3" fillId="0" borderId="8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4" xfId="0" applyFont="1" applyBorder="1" applyAlignment="1">
      <alignment horizontal="center" vertical="top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0" fontId="3" fillId="0" borderId="17" xfId="0" applyNumberFormat="1" applyFont="1" applyBorder="1" applyAlignment="1">
      <alignment vertical="center"/>
    </xf>
    <xf numFmtId="180" fontId="0" fillId="0" borderId="17" xfId="0" applyNumberFormat="1" applyBorder="1">
      <alignment vertical="center"/>
    </xf>
    <xf numFmtId="180" fontId="0" fillId="0" borderId="18" xfId="0" applyNumberFormat="1" applyBorder="1">
      <alignment vertical="center"/>
    </xf>
    <xf numFmtId="180" fontId="0" fillId="0" borderId="7" xfId="0" applyNumberFormat="1" applyBorder="1">
      <alignment vertical="center"/>
    </xf>
    <xf numFmtId="180" fontId="0" fillId="0" borderId="8" xfId="0" applyNumberFormat="1" applyBorder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80" fontId="3" fillId="0" borderId="1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6" xfId="0" applyNumberFormat="1" applyFont="1" applyBorder="1">
      <alignment vertical="center"/>
    </xf>
    <xf numFmtId="180" fontId="3" fillId="0" borderId="7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0" fontId="3" fillId="0" borderId="21" xfId="0" applyNumberFormat="1" applyFont="1" applyBorder="1" applyAlignment="1">
      <alignment vertical="center"/>
    </xf>
    <xf numFmtId="180" fontId="3" fillId="0" borderId="19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80" fontId="0" fillId="0" borderId="17" xfId="0" applyNumberFormat="1" applyBorder="1" applyAlignment="1">
      <alignment vertical="center"/>
    </xf>
    <xf numFmtId="180" fontId="0" fillId="0" borderId="18" xfId="0" applyNumberFormat="1" applyBorder="1" applyAlignment="1">
      <alignment vertical="center"/>
    </xf>
    <xf numFmtId="180" fontId="0" fillId="0" borderId="7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6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BP7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D68" sqref="AD68"/>
    </sheetView>
  </sheetViews>
  <sheetFormatPr defaultRowHeight="13.5"/>
  <cols>
    <col min="1" max="63" width="1.5" style="1" customWidth="1"/>
    <col min="64" max="64" width="9" style="1"/>
    <col min="65" max="65" width="3.125" style="1" customWidth="1"/>
    <col min="66" max="66" width="9" style="1"/>
    <col min="67" max="67" width="31.625" style="1" customWidth="1"/>
    <col min="68" max="68" width="11.75" style="11" customWidth="1"/>
    <col min="69" max="16384" width="9" style="1"/>
  </cols>
  <sheetData>
    <row r="1" spans="2:68">
      <c r="B1" s="1" t="s">
        <v>4</v>
      </c>
    </row>
    <row r="2" spans="2:68" ht="12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M2" s="30" t="s">
        <v>67</v>
      </c>
      <c r="BN2" s="31"/>
      <c r="BO2" s="18" t="s">
        <v>76</v>
      </c>
      <c r="BP2" s="22" t="s">
        <v>68</v>
      </c>
    </row>
    <row r="3" spans="2:68" ht="12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7"/>
      <c r="BM3" s="45" t="s">
        <v>90</v>
      </c>
      <c r="BN3" s="23">
        <v>2101</v>
      </c>
      <c r="BO3" s="23" t="s">
        <v>79</v>
      </c>
      <c r="BP3" s="24">
        <v>500</v>
      </c>
    </row>
    <row r="4" spans="2:68" ht="14.25" customHeight="1">
      <c r="B4" s="5"/>
      <c r="C4" s="32" t="s">
        <v>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7"/>
      <c r="BM4" s="46"/>
      <c r="BN4" s="12">
        <v>2201</v>
      </c>
      <c r="BO4" s="12" t="s">
        <v>77</v>
      </c>
      <c r="BP4" s="13">
        <v>4000</v>
      </c>
    </row>
    <row r="5" spans="2:68" ht="14.25" customHeight="1">
      <c r="B5" s="5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7"/>
      <c r="BM5" s="46"/>
      <c r="BN5" s="16">
        <v>2202</v>
      </c>
      <c r="BO5" s="16" t="s">
        <v>78</v>
      </c>
      <c r="BP5" s="17">
        <v>2800</v>
      </c>
    </row>
    <row r="6" spans="2:68" ht="12" customHeight="1">
      <c r="B6" s="5"/>
      <c r="C6" s="6" ph="1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7"/>
      <c r="BM6" s="46"/>
      <c r="BN6" s="12">
        <v>2301</v>
      </c>
      <c r="BO6" s="12" t="s">
        <v>80</v>
      </c>
      <c r="BP6" s="13">
        <v>1200</v>
      </c>
    </row>
    <row r="7" spans="2:68" ht="12" customHeight="1">
      <c r="B7" s="5"/>
      <c r="C7" s="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7"/>
      <c r="BM7" s="46"/>
      <c r="BN7" s="14">
        <v>2302</v>
      </c>
      <c r="BO7" s="14" t="s">
        <v>81</v>
      </c>
      <c r="BP7" s="15">
        <v>2400</v>
      </c>
    </row>
    <row r="8" spans="2:68" ht="12" customHeight="1">
      <c r="B8" s="5"/>
      <c r="C8" s="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33" t="s">
        <v>95</v>
      </c>
      <c r="AJ8" s="33"/>
      <c r="AK8" s="33"/>
      <c r="AL8" s="33"/>
      <c r="AM8" s="33"/>
      <c r="AN8" s="34"/>
      <c r="AO8" s="35"/>
      <c r="AP8" s="35"/>
      <c r="AQ8" s="35"/>
      <c r="AR8" s="35"/>
      <c r="AS8" s="36"/>
      <c r="AT8" s="33" t="s">
        <v>0</v>
      </c>
      <c r="AU8" s="33"/>
      <c r="AV8" s="33"/>
      <c r="AW8" s="33"/>
      <c r="AX8" s="33"/>
      <c r="AY8" s="34"/>
      <c r="AZ8" s="35"/>
      <c r="BA8" s="35"/>
      <c r="BB8" s="35"/>
      <c r="BC8" s="35"/>
      <c r="BD8" s="36"/>
      <c r="BE8" s="33" t="s">
        <v>7</v>
      </c>
      <c r="BF8" s="33"/>
      <c r="BG8" s="33"/>
      <c r="BH8" s="33"/>
      <c r="BI8" s="33"/>
      <c r="BJ8" s="7"/>
      <c r="BM8" s="46"/>
      <c r="BN8" s="14">
        <v>2303</v>
      </c>
      <c r="BO8" s="14" t="s">
        <v>82</v>
      </c>
      <c r="BP8" s="15">
        <v>3600</v>
      </c>
    </row>
    <row r="9" spans="2:68" ht="12" customHeight="1">
      <c r="B9" s="5"/>
      <c r="C9" s="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33"/>
      <c r="AJ9" s="33"/>
      <c r="AK9" s="33"/>
      <c r="AL9" s="33"/>
      <c r="AM9" s="33"/>
      <c r="AN9" s="34"/>
      <c r="AO9" s="35"/>
      <c r="AP9" s="35"/>
      <c r="AQ9" s="35"/>
      <c r="AR9" s="35"/>
      <c r="AS9" s="36"/>
      <c r="AT9" s="33"/>
      <c r="AU9" s="33"/>
      <c r="AV9" s="33"/>
      <c r="AW9" s="33"/>
      <c r="AX9" s="33"/>
      <c r="AY9" s="34"/>
      <c r="AZ9" s="35"/>
      <c r="BA9" s="35"/>
      <c r="BB9" s="35"/>
      <c r="BC9" s="35"/>
      <c r="BD9" s="36"/>
      <c r="BE9" s="33"/>
      <c r="BF9" s="33"/>
      <c r="BG9" s="33"/>
      <c r="BH9" s="33"/>
      <c r="BI9" s="33"/>
      <c r="BJ9" s="7"/>
      <c r="BM9" s="46"/>
      <c r="BN9" s="14">
        <v>2304</v>
      </c>
      <c r="BO9" s="14" t="s">
        <v>83</v>
      </c>
      <c r="BP9" s="15">
        <v>1500</v>
      </c>
    </row>
    <row r="10" spans="2:68" ht="12" customHeight="1">
      <c r="B10" s="5"/>
      <c r="C10" s="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7"/>
      <c r="BM10" s="46"/>
      <c r="BN10" s="14">
        <v>2305</v>
      </c>
      <c r="BO10" s="14" t="s">
        <v>84</v>
      </c>
      <c r="BP10" s="15">
        <v>3100</v>
      </c>
    </row>
    <row r="11" spans="2:68" ht="12" customHeight="1">
      <c r="B11" s="5"/>
      <c r="C11" s="135" t="s">
        <v>70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7"/>
      <c r="N11" s="117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25"/>
      <c r="AH11" s="29"/>
      <c r="AI11" s="48" t="s">
        <v>8</v>
      </c>
      <c r="AJ11" s="49"/>
      <c r="AK11" s="49"/>
      <c r="AL11" s="49"/>
      <c r="AM11" s="49"/>
      <c r="AN11" s="49"/>
      <c r="AO11" s="50"/>
      <c r="AP11" s="117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25"/>
      <c r="BJ11" s="7"/>
      <c r="BM11" s="46"/>
      <c r="BN11" s="14">
        <v>2306</v>
      </c>
      <c r="BO11" s="14" t="s">
        <v>85</v>
      </c>
      <c r="BP11" s="15">
        <v>4600</v>
      </c>
    </row>
    <row r="12" spans="2:68" ht="12" customHeight="1">
      <c r="B12" s="5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40"/>
      <c r="N12" s="126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27"/>
      <c r="AH12" s="6"/>
      <c r="AI12" s="51"/>
      <c r="AJ12" s="52"/>
      <c r="AK12" s="52"/>
      <c r="AL12" s="52"/>
      <c r="AM12" s="52"/>
      <c r="AN12" s="52"/>
      <c r="AO12" s="53"/>
      <c r="AP12" s="126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127"/>
      <c r="BJ12" s="7"/>
      <c r="BM12" s="46"/>
      <c r="BN12" s="14">
        <v>2307</v>
      </c>
      <c r="BO12" s="14" t="s">
        <v>92</v>
      </c>
      <c r="BP12" s="15">
        <v>2200</v>
      </c>
    </row>
    <row r="13" spans="2:68" ht="12" customHeight="1">
      <c r="B13" s="5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3"/>
      <c r="N13" s="74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128"/>
      <c r="AH13" s="6"/>
      <c r="AI13" s="51"/>
      <c r="AJ13" s="52"/>
      <c r="AK13" s="52"/>
      <c r="AL13" s="52"/>
      <c r="AM13" s="52"/>
      <c r="AN13" s="52"/>
      <c r="AO13" s="53"/>
      <c r="AP13" s="126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127"/>
      <c r="BJ13" s="7"/>
      <c r="BM13" s="46"/>
      <c r="BN13" s="14">
        <v>2308</v>
      </c>
      <c r="BO13" s="14" t="s">
        <v>93</v>
      </c>
      <c r="BP13" s="15">
        <v>4400</v>
      </c>
    </row>
    <row r="14" spans="2:68" ht="12" customHeight="1">
      <c r="B14" s="5"/>
      <c r="C14" s="135" t="s">
        <v>71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7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25"/>
      <c r="AH14" s="6"/>
      <c r="AI14" s="51"/>
      <c r="AJ14" s="52"/>
      <c r="AK14" s="52"/>
      <c r="AL14" s="52"/>
      <c r="AM14" s="52"/>
      <c r="AN14" s="52"/>
      <c r="AO14" s="53"/>
      <c r="AP14" s="126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127"/>
      <c r="BJ14" s="7"/>
      <c r="BM14" s="46"/>
      <c r="BN14" s="14">
        <v>2309</v>
      </c>
      <c r="BO14" s="14" t="s">
        <v>94</v>
      </c>
      <c r="BP14" s="15">
        <v>6600</v>
      </c>
    </row>
    <row r="15" spans="2:68" ht="12" customHeight="1">
      <c r="B15" s="5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40"/>
      <c r="N15" s="126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127"/>
      <c r="AH15" s="6"/>
      <c r="AI15" s="51"/>
      <c r="AJ15" s="52"/>
      <c r="AK15" s="52"/>
      <c r="AL15" s="52"/>
      <c r="AM15" s="52"/>
      <c r="AN15" s="52"/>
      <c r="AO15" s="53"/>
      <c r="AP15" s="126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127"/>
      <c r="BJ15" s="7"/>
      <c r="BM15" s="46"/>
      <c r="BN15" s="14">
        <v>2310</v>
      </c>
      <c r="BO15" s="14" t="s">
        <v>86</v>
      </c>
      <c r="BP15" s="15">
        <v>6000</v>
      </c>
    </row>
    <row r="16" spans="2:68" ht="12" customHeight="1">
      <c r="B16" s="5"/>
      <c r="C16" s="141"/>
      <c r="D16" s="142"/>
      <c r="E16" s="142"/>
      <c r="F16" s="142"/>
      <c r="G16" s="142"/>
      <c r="H16" s="142"/>
      <c r="I16" s="142"/>
      <c r="J16" s="142"/>
      <c r="K16" s="142"/>
      <c r="L16" s="142"/>
      <c r="M16" s="143"/>
      <c r="N16" s="7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128"/>
      <c r="AH16" s="6"/>
      <c r="AI16" s="51"/>
      <c r="AJ16" s="52"/>
      <c r="AK16" s="52"/>
      <c r="AL16" s="52"/>
      <c r="AM16" s="52"/>
      <c r="AN16" s="52"/>
      <c r="AO16" s="53"/>
      <c r="AP16" s="126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127"/>
      <c r="BJ16" s="7"/>
      <c r="BM16" s="46"/>
      <c r="BN16" s="14">
        <v>2311</v>
      </c>
      <c r="BO16" s="14" t="s">
        <v>87</v>
      </c>
      <c r="BP16" s="15">
        <v>12000</v>
      </c>
    </row>
    <row r="17" spans="2:68" ht="12" customHeight="1">
      <c r="B17" s="5"/>
      <c r="C17" s="135" t="s">
        <v>72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7"/>
      <c r="N17" s="117" t="s">
        <v>73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25"/>
      <c r="AH17" s="6"/>
      <c r="AI17" s="51"/>
      <c r="AJ17" s="52"/>
      <c r="AK17" s="52"/>
      <c r="AL17" s="52"/>
      <c r="AM17" s="52"/>
      <c r="AN17" s="52"/>
      <c r="AO17" s="53"/>
      <c r="AP17" s="126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127"/>
      <c r="BJ17" s="7"/>
      <c r="BM17" s="46"/>
      <c r="BN17" s="16">
        <v>2312</v>
      </c>
      <c r="BO17" s="16" t="s">
        <v>88</v>
      </c>
      <c r="BP17" s="17">
        <v>18000</v>
      </c>
    </row>
    <row r="18" spans="2:68" ht="12" customHeight="1">
      <c r="B18" s="5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40"/>
      <c r="N18" s="126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127"/>
      <c r="AH18" s="6"/>
      <c r="AI18" s="51"/>
      <c r="AJ18" s="52"/>
      <c r="AK18" s="52"/>
      <c r="AL18" s="52"/>
      <c r="AM18" s="52"/>
      <c r="AN18" s="52"/>
      <c r="AO18" s="53"/>
      <c r="AP18" s="126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127"/>
      <c r="BJ18" s="7"/>
      <c r="BM18" s="47"/>
      <c r="BN18" s="25">
        <v>2401</v>
      </c>
      <c r="BO18" s="25" t="s">
        <v>89</v>
      </c>
      <c r="BP18" s="26">
        <v>4000</v>
      </c>
    </row>
    <row r="19" spans="2:68" ht="12" customHeight="1">
      <c r="B19" s="5"/>
      <c r="C19" s="141"/>
      <c r="D19" s="142"/>
      <c r="E19" s="142"/>
      <c r="F19" s="142"/>
      <c r="G19" s="142"/>
      <c r="H19" s="142"/>
      <c r="I19" s="142"/>
      <c r="J19" s="142"/>
      <c r="K19" s="142"/>
      <c r="L19" s="142"/>
      <c r="M19" s="143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128"/>
      <c r="AH19" s="6"/>
      <c r="AI19" s="54"/>
      <c r="AJ19" s="55"/>
      <c r="AK19" s="55"/>
      <c r="AL19" s="55"/>
      <c r="AM19" s="55"/>
      <c r="AN19" s="55"/>
      <c r="AO19" s="56"/>
      <c r="AP19" s="74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128"/>
      <c r="BJ19" s="7"/>
      <c r="BM19" s="46" t="s">
        <v>75</v>
      </c>
      <c r="BN19" s="12">
        <v>1101</v>
      </c>
      <c r="BO19" s="12" t="s">
        <v>22</v>
      </c>
      <c r="BP19" s="13">
        <v>2200</v>
      </c>
    </row>
    <row r="20" spans="2:68" ht="12" customHeight="1">
      <c r="B20" s="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6"/>
      <c r="AI20" s="20"/>
      <c r="AJ20" s="20"/>
      <c r="AK20" s="20"/>
      <c r="AL20" s="20"/>
      <c r="AM20" s="20"/>
      <c r="AN20" s="20"/>
      <c r="AO20" s="20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7"/>
      <c r="BM20" s="46"/>
      <c r="BN20" s="14">
        <v>1102</v>
      </c>
      <c r="BO20" s="14" t="s">
        <v>23</v>
      </c>
      <c r="BP20" s="15">
        <f>BP19+900</f>
        <v>3100</v>
      </c>
    </row>
    <row r="21" spans="2:68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7"/>
      <c r="BM21" s="46"/>
      <c r="BN21" s="14">
        <v>1103</v>
      </c>
      <c r="BO21" s="14" t="s">
        <v>24</v>
      </c>
      <c r="BP21" s="15">
        <f t="shared" ref="BP21:BP33" si="0">BP20+900</f>
        <v>4000</v>
      </c>
    </row>
    <row r="22" spans="2:68" ht="12" customHeight="1">
      <c r="B22" s="5"/>
      <c r="C22" s="33" t="s">
        <v>17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29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1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7"/>
      <c r="BM22" s="46"/>
      <c r="BN22" s="14">
        <v>1104</v>
      </c>
      <c r="BO22" s="14" t="s">
        <v>25</v>
      </c>
      <c r="BP22" s="15">
        <f t="shared" si="0"/>
        <v>4900</v>
      </c>
    </row>
    <row r="23" spans="2:68" ht="12" customHeight="1">
      <c r="B23" s="5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32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4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7"/>
      <c r="BM23" s="46"/>
      <c r="BN23" s="14">
        <v>1105</v>
      </c>
      <c r="BO23" s="14" t="s">
        <v>26</v>
      </c>
      <c r="BP23" s="15">
        <f t="shared" si="0"/>
        <v>5800</v>
      </c>
    </row>
    <row r="24" spans="2:68" ht="12" customHeight="1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7"/>
      <c r="BM24" s="46"/>
      <c r="BN24" s="14">
        <v>1106</v>
      </c>
      <c r="BO24" s="14" t="s">
        <v>27</v>
      </c>
      <c r="BP24" s="15">
        <f t="shared" si="0"/>
        <v>6700</v>
      </c>
    </row>
    <row r="25" spans="2:68" ht="12" customHeight="1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7"/>
      <c r="BM25" s="46"/>
      <c r="BN25" s="14">
        <v>1107</v>
      </c>
      <c r="BO25" s="14" t="s">
        <v>28</v>
      </c>
      <c r="BP25" s="15">
        <f t="shared" si="0"/>
        <v>7600</v>
      </c>
    </row>
    <row r="26" spans="2:68" ht="12" customHeight="1">
      <c r="B26" s="5"/>
      <c r="C26" s="63" t="s">
        <v>9</v>
      </c>
      <c r="D26" s="63"/>
      <c r="E26" s="63"/>
      <c r="F26" s="33" t="s">
        <v>10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 t="s">
        <v>11</v>
      </c>
      <c r="AE26" s="33"/>
      <c r="AF26" s="33"/>
      <c r="AG26" s="33"/>
      <c r="AH26" s="33"/>
      <c r="AI26" s="33"/>
      <c r="AJ26" s="33"/>
      <c r="AK26" s="33"/>
      <c r="AL26" s="64" t="s">
        <v>12</v>
      </c>
      <c r="AM26" s="33"/>
      <c r="AN26" s="33"/>
      <c r="AO26" s="33"/>
      <c r="AP26" s="33"/>
      <c r="AQ26" s="33"/>
      <c r="AR26" s="33" t="s">
        <v>13</v>
      </c>
      <c r="AS26" s="33"/>
      <c r="AT26" s="33"/>
      <c r="AU26" s="33"/>
      <c r="AV26" s="33"/>
      <c r="AW26" s="33"/>
      <c r="AX26" s="33"/>
      <c r="AY26" s="33"/>
      <c r="AZ26" s="33"/>
      <c r="BA26" s="33"/>
      <c r="BB26" s="33" t="s">
        <v>14</v>
      </c>
      <c r="BC26" s="33"/>
      <c r="BD26" s="33"/>
      <c r="BE26" s="33"/>
      <c r="BF26" s="33"/>
      <c r="BG26" s="33"/>
      <c r="BH26" s="33"/>
      <c r="BI26" s="33"/>
      <c r="BJ26" s="7"/>
      <c r="BM26" s="46"/>
      <c r="BN26" s="14">
        <v>1108</v>
      </c>
      <c r="BO26" s="14" t="s">
        <v>29</v>
      </c>
      <c r="BP26" s="15">
        <f t="shared" si="0"/>
        <v>8500</v>
      </c>
    </row>
    <row r="27" spans="2:68" ht="12" customHeight="1">
      <c r="B27" s="5"/>
      <c r="C27" s="63"/>
      <c r="D27" s="63"/>
      <c r="E27" s="6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7"/>
      <c r="BM27" s="46"/>
      <c r="BN27" s="14">
        <v>1109</v>
      </c>
      <c r="BO27" s="14" t="s">
        <v>30</v>
      </c>
      <c r="BP27" s="15">
        <f t="shared" si="0"/>
        <v>9400</v>
      </c>
    </row>
    <row r="28" spans="2:68" ht="12" customHeight="1">
      <c r="B28" s="5"/>
      <c r="C28" s="63"/>
      <c r="D28" s="63"/>
      <c r="E28" s="63"/>
      <c r="F28" s="117"/>
      <c r="G28" s="118"/>
      <c r="H28" s="118"/>
      <c r="I28" s="118"/>
      <c r="J28" s="106" t="str">
        <f>IF(F28="","",VLOOKUP(F28,$BN$3:$BP$63,2,FALSE))</f>
        <v/>
      </c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  <c r="AD28" s="37" t="str">
        <f>IF(F28="","",VLOOKUP(F28,$BN$3:$BP$63,3,FALSE))</f>
        <v/>
      </c>
      <c r="AE28" s="37"/>
      <c r="AF28" s="37"/>
      <c r="AG28" s="37"/>
      <c r="AH28" s="37"/>
      <c r="AI28" s="37"/>
      <c r="AJ28" s="37"/>
      <c r="AK28" s="37"/>
      <c r="AL28" s="38"/>
      <c r="AM28" s="38"/>
      <c r="AN28" s="38"/>
      <c r="AO28" s="38"/>
      <c r="AP28" s="38"/>
      <c r="AQ28" s="38"/>
      <c r="AR28" s="39" t="str">
        <f>IF(J28="","",AD28*AL28)</f>
        <v/>
      </c>
      <c r="AS28" s="40"/>
      <c r="AT28" s="40"/>
      <c r="AU28" s="40"/>
      <c r="AV28" s="40"/>
      <c r="AW28" s="40"/>
      <c r="AX28" s="40"/>
      <c r="AY28" s="40"/>
      <c r="AZ28" s="40"/>
      <c r="BA28" s="41"/>
      <c r="BB28" s="57"/>
      <c r="BC28" s="58"/>
      <c r="BD28" s="58"/>
      <c r="BE28" s="58"/>
      <c r="BF28" s="58"/>
      <c r="BG28" s="58"/>
      <c r="BH28" s="58"/>
      <c r="BI28" s="59"/>
      <c r="BJ28" s="7"/>
      <c r="BM28" s="46"/>
      <c r="BN28" s="14">
        <v>1110</v>
      </c>
      <c r="BO28" s="14" t="s">
        <v>31</v>
      </c>
      <c r="BP28" s="15">
        <f t="shared" si="0"/>
        <v>10300</v>
      </c>
    </row>
    <row r="29" spans="2:68" ht="12" customHeight="1">
      <c r="B29" s="5"/>
      <c r="C29" s="63"/>
      <c r="D29" s="63"/>
      <c r="E29" s="63"/>
      <c r="F29" s="74"/>
      <c r="G29" s="75"/>
      <c r="H29" s="75"/>
      <c r="I29" s="75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9"/>
      <c r="AD29" s="37"/>
      <c r="AE29" s="37"/>
      <c r="AF29" s="37"/>
      <c r="AG29" s="37"/>
      <c r="AH29" s="37"/>
      <c r="AI29" s="37"/>
      <c r="AJ29" s="37"/>
      <c r="AK29" s="37"/>
      <c r="AL29" s="38"/>
      <c r="AM29" s="38"/>
      <c r="AN29" s="38"/>
      <c r="AO29" s="38"/>
      <c r="AP29" s="38"/>
      <c r="AQ29" s="38"/>
      <c r="AR29" s="42"/>
      <c r="AS29" s="43"/>
      <c r="AT29" s="43"/>
      <c r="AU29" s="43"/>
      <c r="AV29" s="43"/>
      <c r="AW29" s="43"/>
      <c r="AX29" s="43"/>
      <c r="AY29" s="43"/>
      <c r="AZ29" s="43"/>
      <c r="BA29" s="44"/>
      <c r="BB29" s="60"/>
      <c r="BC29" s="61"/>
      <c r="BD29" s="61"/>
      <c r="BE29" s="61"/>
      <c r="BF29" s="61"/>
      <c r="BG29" s="61"/>
      <c r="BH29" s="61"/>
      <c r="BI29" s="62"/>
      <c r="BJ29" s="7"/>
      <c r="BM29" s="46"/>
      <c r="BN29" s="14">
        <v>1111</v>
      </c>
      <c r="BO29" s="14" t="s">
        <v>32</v>
      </c>
      <c r="BP29" s="15">
        <f t="shared" si="0"/>
        <v>11200</v>
      </c>
    </row>
    <row r="30" spans="2:68" ht="12" customHeight="1">
      <c r="B30" s="5"/>
      <c r="C30" s="63"/>
      <c r="D30" s="63"/>
      <c r="E30" s="63"/>
      <c r="F30" s="117"/>
      <c r="G30" s="118"/>
      <c r="H30" s="118"/>
      <c r="I30" s="118"/>
      <c r="J30" s="106" t="str">
        <f>IF(F30="","",VLOOKUP(F30,$BN$3:$BP$63,2,FALSE))</f>
        <v/>
      </c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D30" s="37" t="str">
        <f>IF(F30="","",VLOOKUP(F30,$BN$3:$BP$63,3,FALSE))</f>
        <v/>
      </c>
      <c r="AE30" s="37"/>
      <c r="AF30" s="37"/>
      <c r="AG30" s="37"/>
      <c r="AH30" s="37"/>
      <c r="AI30" s="37"/>
      <c r="AJ30" s="37"/>
      <c r="AK30" s="37"/>
      <c r="AL30" s="38"/>
      <c r="AM30" s="38"/>
      <c r="AN30" s="38"/>
      <c r="AO30" s="38"/>
      <c r="AP30" s="38"/>
      <c r="AQ30" s="38"/>
      <c r="AR30" s="39" t="str">
        <f>IF(J30="","",AD30*AL30)</f>
        <v/>
      </c>
      <c r="AS30" s="40"/>
      <c r="AT30" s="40"/>
      <c r="AU30" s="40"/>
      <c r="AV30" s="40"/>
      <c r="AW30" s="40"/>
      <c r="AX30" s="40"/>
      <c r="AY30" s="40"/>
      <c r="AZ30" s="40"/>
      <c r="BA30" s="41"/>
      <c r="BB30" s="57"/>
      <c r="BC30" s="58"/>
      <c r="BD30" s="58"/>
      <c r="BE30" s="58"/>
      <c r="BF30" s="58"/>
      <c r="BG30" s="58"/>
      <c r="BH30" s="58"/>
      <c r="BI30" s="59"/>
      <c r="BJ30" s="7"/>
      <c r="BM30" s="46"/>
      <c r="BN30" s="14">
        <v>1112</v>
      </c>
      <c r="BO30" s="14" t="s">
        <v>33</v>
      </c>
      <c r="BP30" s="15">
        <f>BP29+900</f>
        <v>12100</v>
      </c>
    </row>
    <row r="31" spans="2:68" ht="12" customHeight="1">
      <c r="B31" s="5"/>
      <c r="C31" s="63"/>
      <c r="D31" s="63"/>
      <c r="E31" s="63"/>
      <c r="F31" s="74"/>
      <c r="G31" s="75"/>
      <c r="H31" s="75"/>
      <c r="I31" s="75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9"/>
      <c r="AD31" s="37"/>
      <c r="AE31" s="37"/>
      <c r="AF31" s="37"/>
      <c r="AG31" s="37"/>
      <c r="AH31" s="37"/>
      <c r="AI31" s="37"/>
      <c r="AJ31" s="37"/>
      <c r="AK31" s="37"/>
      <c r="AL31" s="38"/>
      <c r="AM31" s="38"/>
      <c r="AN31" s="38"/>
      <c r="AO31" s="38"/>
      <c r="AP31" s="38"/>
      <c r="AQ31" s="38"/>
      <c r="AR31" s="42"/>
      <c r="AS31" s="43"/>
      <c r="AT31" s="43"/>
      <c r="AU31" s="43"/>
      <c r="AV31" s="43"/>
      <c r="AW31" s="43"/>
      <c r="AX31" s="43"/>
      <c r="AY31" s="43"/>
      <c r="AZ31" s="43"/>
      <c r="BA31" s="44"/>
      <c r="BB31" s="60"/>
      <c r="BC31" s="61"/>
      <c r="BD31" s="61"/>
      <c r="BE31" s="61"/>
      <c r="BF31" s="61"/>
      <c r="BG31" s="61"/>
      <c r="BH31" s="61"/>
      <c r="BI31" s="62"/>
      <c r="BJ31" s="7"/>
      <c r="BM31" s="46"/>
      <c r="BN31" s="14">
        <v>1113</v>
      </c>
      <c r="BO31" s="14" t="s">
        <v>34</v>
      </c>
      <c r="BP31" s="15">
        <f t="shared" si="0"/>
        <v>13000</v>
      </c>
    </row>
    <row r="32" spans="2:68" ht="12" customHeight="1">
      <c r="B32" s="5"/>
      <c r="C32" s="63"/>
      <c r="D32" s="63"/>
      <c r="E32" s="63"/>
      <c r="F32" s="117"/>
      <c r="G32" s="118"/>
      <c r="H32" s="118"/>
      <c r="I32" s="118"/>
      <c r="J32" s="106" t="str">
        <f>IF(F32="","",VLOOKUP(F32,$BN$3:$BP$63,2,FALSE))</f>
        <v/>
      </c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7"/>
      <c r="AD32" s="37" t="str">
        <f>IF(F32="","",VLOOKUP(F32,$BN$3:$BP$63,3,FALSE))</f>
        <v/>
      </c>
      <c r="AE32" s="37"/>
      <c r="AF32" s="37"/>
      <c r="AG32" s="37"/>
      <c r="AH32" s="37"/>
      <c r="AI32" s="37"/>
      <c r="AJ32" s="37"/>
      <c r="AK32" s="37"/>
      <c r="AL32" s="38"/>
      <c r="AM32" s="38"/>
      <c r="AN32" s="38"/>
      <c r="AO32" s="38"/>
      <c r="AP32" s="38"/>
      <c r="AQ32" s="38"/>
      <c r="AR32" s="39" t="str">
        <f>IF(J32="","",AD32*AL32)</f>
        <v/>
      </c>
      <c r="AS32" s="40"/>
      <c r="AT32" s="40"/>
      <c r="AU32" s="40"/>
      <c r="AV32" s="40"/>
      <c r="AW32" s="40"/>
      <c r="AX32" s="40"/>
      <c r="AY32" s="40"/>
      <c r="AZ32" s="40"/>
      <c r="BA32" s="41"/>
      <c r="BB32" s="57"/>
      <c r="BC32" s="58"/>
      <c r="BD32" s="58"/>
      <c r="BE32" s="58"/>
      <c r="BF32" s="58"/>
      <c r="BG32" s="58"/>
      <c r="BH32" s="58"/>
      <c r="BI32" s="59"/>
      <c r="BJ32" s="7"/>
      <c r="BM32" s="46"/>
      <c r="BN32" s="14">
        <v>1114</v>
      </c>
      <c r="BO32" s="14" t="s">
        <v>35</v>
      </c>
      <c r="BP32" s="15">
        <f t="shared" si="0"/>
        <v>13900</v>
      </c>
    </row>
    <row r="33" spans="2:68" ht="12" customHeight="1">
      <c r="B33" s="5"/>
      <c r="C33" s="63"/>
      <c r="D33" s="63"/>
      <c r="E33" s="63"/>
      <c r="F33" s="74"/>
      <c r="G33" s="75"/>
      <c r="H33" s="75"/>
      <c r="I33" s="75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9"/>
      <c r="AD33" s="37"/>
      <c r="AE33" s="37"/>
      <c r="AF33" s="37"/>
      <c r="AG33" s="37"/>
      <c r="AH33" s="37"/>
      <c r="AI33" s="37"/>
      <c r="AJ33" s="37"/>
      <c r="AK33" s="37"/>
      <c r="AL33" s="38"/>
      <c r="AM33" s="38"/>
      <c r="AN33" s="38"/>
      <c r="AO33" s="38"/>
      <c r="AP33" s="38"/>
      <c r="AQ33" s="38"/>
      <c r="AR33" s="42"/>
      <c r="AS33" s="43"/>
      <c r="AT33" s="43"/>
      <c r="AU33" s="43"/>
      <c r="AV33" s="43"/>
      <c r="AW33" s="43"/>
      <c r="AX33" s="43"/>
      <c r="AY33" s="43"/>
      <c r="AZ33" s="43"/>
      <c r="BA33" s="44"/>
      <c r="BB33" s="60"/>
      <c r="BC33" s="61"/>
      <c r="BD33" s="61"/>
      <c r="BE33" s="61"/>
      <c r="BF33" s="61"/>
      <c r="BG33" s="61"/>
      <c r="BH33" s="61"/>
      <c r="BI33" s="62"/>
      <c r="BJ33" s="7"/>
      <c r="BM33" s="46"/>
      <c r="BN33" s="14">
        <v>1115</v>
      </c>
      <c r="BO33" s="14" t="s">
        <v>36</v>
      </c>
      <c r="BP33" s="15">
        <f t="shared" si="0"/>
        <v>14800</v>
      </c>
    </row>
    <row r="34" spans="2:68" ht="12" customHeight="1">
      <c r="B34" s="5"/>
      <c r="C34" s="63"/>
      <c r="D34" s="63"/>
      <c r="E34" s="63"/>
      <c r="F34" s="117"/>
      <c r="G34" s="118"/>
      <c r="H34" s="118"/>
      <c r="I34" s="118"/>
      <c r="J34" s="106" t="str">
        <f>IF(F34="","",VLOOKUP(F34,$BN$3:$BP$63,2,FALSE))</f>
        <v/>
      </c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7"/>
      <c r="AD34" s="37" t="str">
        <f>IF(F34="","",VLOOKUP(F34,$BN$3:$BP$63,3,FALSE))</f>
        <v/>
      </c>
      <c r="AE34" s="37"/>
      <c r="AF34" s="37"/>
      <c r="AG34" s="37"/>
      <c r="AH34" s="37"/>
      <c r="AI34" s="37"/>
      <c r="AJ34" s="37"/>
      <c r="AK34" s="37"/>
      <c r="AL34" s="38"/>
      <c r="AM34" s="38"/>
      <c r="AN34" s="38"/>
      <c r="AO34" s="38"/>
      <c r="AP34" s="38"/>
      <c r="AQ34" s="38"/>
      <c r="AR34" s="39" t="str">
        <f>IF(J34="","",AD34*AL34)</f>
        <v/>
      </c>
      <c r="AS34" s="40"/>
      <c r="AT34" s="40"/>
      <c r="AU34" s="40"/>
      <c r="AV34" s="40"/>
      <c r="AW34" s="40"/>
      <c r="AX34" s="40"/>
      <c r="AY34" s="40"/>
      <c r="AZ34" s="40"/>
      <c r="BA34" s="41"/>
      <c r="BB34" s="57"/>
      <c r="BC34" s="58"/>
      <c r="BD34" s="58"/>
      <c r="BE34" s="58"/>
      <c r="BF34" s="58"/>
      <c r="BG34" s="58"/>
      <c r="BH34" s="58"/>
      <c r="BI34" s="59"/>
      <c r="BJ34" s="7"/>
      <c r="BM34" s="46"/>
      <c r="BN34" s="14">
        <v>1116</v>
      </c>
      <c r="BO34" s="14" t="s">
        <v>37</v>
      </c>
      <c r="BP34" s="15">
        <f>BP33+750</f>
        <v>15550</v>
      </c>
    </row>
    <row r="35" spans="2:68" ht="12" customHeight="1">
      <c r="B35" s="5"/>
      <c r="C35" s="63"/>
      <c r="D35" s="63"/>
      <c r="E35" s="63"/>
      <c r="F35" s="74"/>
      <c r="G35" s="75"/>
      <c r="H35" s="75"/>
      <c r="I35" s="75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  <c r="AD35" s="37"/>
      <c r="AE35" s="37"/>
      <c r="AF35" s="37"/>
      <c r="AG35" s="37"/>
      <c r="AH35" s="37"/>
      <c r="AI35" s="37"/>
      <c r="AJ35" s="37"/>
      <c r="AK35" s="37"/>
      <c r="AL35" s="38"/>
      <c r="AM35" s="38"/>
      <c r="AN35" s="38"/>
      <c r="AO35" s="38"/>
      <c r="AP35" s="38"/>
      <c r="AQ35" s="38"/>
      <c r="AR35" s="42"/>
      <c r="AS35" s="43"/>
      <c r="AT35" s="43"/>
      <c r="AU35" s="43"/>
      <c r="AV35" s="43"/>
      <c r="AW35" s="43"/>
      <c r="AX35" s="43"/>
      <c r="AY35" s="43"/>
      <c r="AZ35" s="43"/>
      <c r="BA35" s="44"/>
      <c r="BB35" s="60"/>
      <c r="BC35" s="61"/>
      <c r="BD35" s="61"/>
      <c r="BE35" s="61"/>
      <c r="BF35" s="61"/>
      <c r="BG35" s="61"/>
      <c r="BH35" s="61"/>
      <c r="BI35" s="62"/>
      <c r="BJ35" s="7"/>
      <c r="BM35" s="46"/>
      <c r="BN35" s="14">
        <v>1117</v>
      </c>
      <c r="BO35" s="14" t="s">
        <v>38</v>
      </c>
      <c r="BP35" s="15">
        <f t="shared" ref="BP35:BP41" si="1">BP34+750</f>
        <v>16300</v>
      </c>
    </row>
    <row r="36" spans="2:68" ht="12" customHeight="1">
      <c r="B36" s="5"/>
      <c r="C36" s="63"/>
      <c r="D36" s="63"/>
      <c r="E36" s="63"/>
      <c r="F36" s="117"/>
      <c r="G36" s="118"/>
      <c r="H36" s="118"/>
      <c r="I36" s="118"/>
      <c r="J36" s="106" t="str">
        <f>IF(F36="","",VLOOKUP(F36,$BN$3:$BP$63,2,FALSE))</f>
        <v/>
      </c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7"/>
      <c r="AD36" s="37" t="str">
        <f>IF(F36="","",VLOOKUP(F36,$BN$3:$BP$63,3,FALSE))</f>
        <v/>
      </c>
      <c r="AE36" s="37"/>
      <c r="AF36" s="37"/>
      <c r="AG36" s="37"/>
      <c r="AH36" s="37"/>
      <c r="AI36" s="37"/>
      <c r="AJ36" s="37"/>
      <c r="AK36" s="37"/>
      <c r="AL36" s="38"/>
      <c r="AM36" s="38"/>
      <c r="AN36" s="38"/>
      <c r="AO36" s="38"/>
      <c r="AP36" s="38"/>
      <c r="AQ36" s="38"/>
      <c r="AR36" s="39" t="str">
        <f>IF(J36="","",AD36*AL36)</f>
        <v/>
      </c>
      <c r="AS36" s="40"/>
      <c r="AT36" s="40"/>
      <c r="AU36" s="40"/>
      <c r="AV36" s="40"/>
      <c r="AW36" s="40"/>
      <c r="AX36" s="40"/>
      <c r="AY36" s="40"/>
      <c r="AZ36" s="40"/>
      <c r="BA36" s="41"/>
      <c r="BB36" s="57"/>
      <c r="BC36" s="58"/>
      <c r="BD36" s="58"/>
      <c r="BE36" s="58"/>
      <c r="BF36" s="58"/>
      <c r="BG36" s="58"/>
      <c r="BH36" s="58"/>
      <c r="BI36" s="59"/>
      <c r="BJ36" s="7"/>
      <c r="BM36" s="46"/>
      <c r="BN36" s="14">
        <v>1118</v>
      </c>
      <c r="BO36" s="14" t="s">
        <v>39</v>
      </c>
      <c r="BP36" s="15">
        <f t="shared" si="1"/>
        <v>17050</v>
      </c>
    </row>
    <row r="37" spans="2:68" ht="12" customHeight="1">
      <c r="B37" s="5"/>
      <c r="C37" s="63"/>
      <c r="D37" s="63"/>
      <c r="E37" s="63"/>
      <c r="F37" s="74"/>
      <c r="G37" s="75"/>
      <c r="H37" s="75"/>
      <c r="I37" s="75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9"/>
      <c r="AD37" s="37"/>
      <c r="AE37" s="37"/>
      <c r="AF37" s="37"/>
      <c r="AG37" s="37"/>
      <c r="AH37" s="37"/>
      <c r="AI37" s="37"/>
      <c r="AJ37" s="37"/>
      <c r="AK37" s="37"/>
      <c r="AL37" s="38"/>
      <c r="AM37" s="38"/>
      <c r="AN37" s="38"/>
      <c r="AO37" s="38"/>
      <c r="AP37" s="38"/>
      <c r="AQ37" s="38"/>
      <c r="AR37" s="42"/>
      <c r="AS37" s="43"/>
      <c r="AT37" s="43"/>
      <c r="AU37" s="43"/>
      <c r="AV37" s="43"/>
      <c r="AW37" s="43"/>
      <c r="AX37" s="43"/>
      <c r="AY37" s="43"/>
      <c r="AZ37" s="43"/>
      <c r="BA37" s="44"/>
      <c r="BB37" s="60"/>
      <c r="BC37" s="61"/>
      <c r="BD37" s="61"/>
      <c r="BE37" s="61"/>
      <c r="BF37" s="61"/>
      <c r="BG37" s="61"/>
      <c r="BH37" s="61"/>
      <c r="BI37" s="62"/>
      <c r="BJ37" s="7"/>
      <c r="BM37" s="46"/>
      <c r="BN37" s="14">
        <v>1119</v>
      </c>
      <c r="BO37" s="14" t="s">
        <v>40</v>
      </c>
      <c r="BP37" s="15">
        <f t="shared" si="1"/>
        <v>17800</v>
      </c>
    </row>
    <row r="38" spans="2:68" ht="12" customHeight="1">
      <c r="B38" s="5"/>
      <c r="C38" s="63"/>
      <c r="D38" s="63"/>
      <c r="E38" s="63"/>
      <c r="F38" s="117"/>
      <c r="G38" s="118"/>
      <c r="H38" s="118"/>
      <c r="I38" s="118"/>
      <c r="J38" s="106" t="str">
        <f>IF(F38="","",VLOOKUP(F38,$BN$3:$BP$63,2,FALSE))</f>
        <v/>
      </c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7"/>
      <c r="AD38" s="37" t="str">
        <f>IF(F38="","",VLOOKUP(F38,$BN$3:$BP$63,3,FALSE))</f>
        <v/>
      </c>
      <c r="AE38" s="37"/>
      <c r="AF38" s="37"/>
      <c r="AG38" s="37"/>
      <c r="AH38" s="37"/>
      <c r="AI38" s="37"/>
      <c r="AJ38" s="37"/>
      <c r="AK38" s="37"/>
      <c r="AL38" s="38"/>
      <c r="AM38" s="38"/>
      <c r="AN38" s="38"/>
      <c r="AO38" s="38"/>
      <c r="AP38" s="38"/>
      <c r="AQ38" s="38"/>
      <c r="AR38" s="39" t="str">
        <f>IF(J38="","",AD38*AL38)</f>
        <v/>
      </c>
      <c r="AS38" s="40"/>
      <c r="AT38" s="40"/>
      <c r="AU38" s="40"/>
      <c r="AV38" s="40"/>
      <c r="AW38" s="40"/>
      <c r="AX38" s="40"/>
      <c r="AY38" s="40"/>
      <c r="AZ38" s="40"/>
      <c r="BA38" s="41"/>
      <c r="BB38" s="57"/>
      <c r="BC38" s="58"/>
      <c r="BD38" s="58"/>
      <c r="BE38" s="58"/>
      <c r="BF38" s="58"/>
      <c r="BG38" s="58"/>
      <c r="BH38" s="58"/>
      <c r="BI38" s="59"/>
      <c r="BJ38" s="7"/>
      <c r="BM38" s="46"/>
      <c r="BN38" s="14">
        <v>1120</v>
      </c>
      <c r="BO38" s="14" t="s">
        <v>41</v>
      </c>
      <c r="BP38" s="15">
        <f t="shared" si="1"/>
        <v>18550</v>
      </c>
    </row>
    <row r="39" spans="2:68" ht="12" customHeight="1">
      <c r="B39" s="5"/>
      <c r="C39" s="63"/>
      <c r="D39" s="63"/>
      <c r="E39" s="63"/>
      <c r="F39" s="74"/>
      <c r="G39" s="75"/>
      <c r="H39" s="75"/>
      <c r="I39" s="75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9"/>
      <c r="AD39" s="37"/>
      <c r="AE39" s="37"/>
      <c r="AF39" s="37"/>
      <c r="AG39" s="37"/>
      <c r="AH39" s="37"/>
      <c r="AI39" s="37"/>
      <c r="AJ39" s="37"/>
      <c r="AK39" s="37"/>
      <c r="AL39" s="38"/>
      <c r="AM39" s="38"/>
      <c r="AN39" s="38"/>
      <c r="AO39" s="38"/>
      <c r="AP39" s="38"/>
      <c r="AQ39" s="38"/>
      <c r="AR39" s="42"/>
      <c r="AS39" s="43"/>
      <c r="AT39" s="43"/>
      <c r="AU39" s="43"/>
      <c r="AV39" s="43"/>
      <c r="AW39" s="43"/>
      <c r="AX39" s="43"/>
      <c r="AY39" s="43"/>
      <c r="AZ39" s="43"/>
      <c r="BA39" s="44"/>
      <c r="BB39" s="60"/>
      <c r="BC39" s="61"/>
      <c r="BD39" s="61"/>
      <c r="BE39" s="61"/>
      <c r="BF39" s="61"/>
      <c r="BG39" s="61"/>
      <c r="BH39" s="61"/>
      <c r="BI39" s="62"/>
      <c r="BJ39" s="7"/>
      <c r="BM39" s="46"/>
      <c r="BN39" s="14">
        <v>1121</v>
      </c>
      <c r="BO39" s="14" t="s">
        <v>42</v>
      </c>
      <c r="BP39" s="15">
        <f t="shared" si="1"/>
        <v>19300</v>
      </c>
    </row>
    <row r="40" spans="2:68" ht="12" customHeight="1">
      <c r="B40" s="5"/>
      <c r="C40" s="63"/>
      <c r="D40" s="63"/>
      <c r="E40" s="63"/>
      <c r="F40" s="117"/>
      <c r="G40" s="118"/>
      <c r="H40" s="118"/>
      <c r="I40" s="118"/>
      <c r="J40" s="106" t="str">
        <f>IF(F40="","",VLOOKUP(F40,$BN$3:$BP$63,2,FALSE))</f>
        <v/>
      </c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7"/>
      <c r="AD40" s="37" t="str">
        <f>IF(F40="","",VLOOKUP(F40,$BN$3:$BP$63,3,FALSE))</f>
        <v/>
      </c>
      <c r="AE40" s="37"/>
      <c r="AF40" s="37"/>
      <c r="AG40" s="37"/>
      <c r="AH40" s="37"/>
      <c r="AI40" s="37"/>
      <c r="AJ40" s="37"/>
      <c r="AK40" s="37"/>
      <c r="AL40" s="38"/>
      <c r="AM40" s="38"/>
      <c r="AN40" s="38"/>
      <c r="AO40" s="38"/>
      <c r="AP40" s="38"/>
      <c r="AQ40" s="38"/>
      <c r="AR40" s="39" t="str">
        <f>IF(J40="","",AD40*AL40)</f>
        <v/>
      </c>
      <c r="AS40" s="40"/>
      <c r="AT40" s="40"/>
      <c r="AU40" s="40"/>
      <c r="AV40" s="40"/>
      <c r="AW40" s="40"/>
      <c r="AX40" s="40"/>
      <c r="AY40" s="40"/>
      <c r="AZ40" s="40"/>
      <c r="BA40" s="41"/>
      <c r="BB40" s="57"/>
      <c r="BC40" s="58"/>
      <c r="BD40" s="58"/>
      <c r="BE40" s="58"/>
      <c r="BF40" s="58"/>
      <c r="BG40" s="58"/>
      <c r="BH40" s="58"/>
      <c r="BI40" s="59"/>
      <c r="BJ40" s="7"/>
      <c r="BM40" s="46"/>
      <c r="BN40" s="14">
        <v>1122</v>
      </c>
      <c r="BO40" s="14" t="s">
        <v>43</v>
      </c>
      <c r="BP40" s="15">
        <f t="shared" si="1"/>
        <v>20050</v>
      </c>
    </row>
    <row r="41" spans="2:68" ht="12" customHeight="1">
      <c r="B41" s="5"/>
      <c r="C41" s="63"/>
      <c r="D41" s="63"/>
      <c r="E41" s="63"/>
      <c r="F41" s="74"/>
      <c r="G41" s="75"/>
      <c r="H41" s="75"/>
      <c r="I41" s="75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  <c r="AD41" s="37"/>
      <c r="AE41" s="37"/>
      <c r="AF41" s="37"/>
      <c r="AG41" s="37"/>
      <c r="AH41" s="37"/>
      <c r="AI41" s="37"/>
      <c r="AJ41" s="37"/>
      <c r="AK41" s="37"/>
      <c r="AL41" s="38"/>
      <c r="AM41" s="38"/>
      <c r="AN41" s="38"/>
      <c r="AO41" s="38"/>
      <c r="AP41" s="38"/>
      <c r="AQ41" s="38"/>
      <c r="AR41" s="42"/>
      <c r="AS41" s="43"/>
      <c r="AT41" s="43"/>
      <c r="AU41" s="43"/>
      <c r="AV41" s="43"/>
      <c r="AW41" s="43"/>
      <c r="AX41" s="43"/>
      <c r="AY41" s="43"/>
      <c r="AZ41" s="43"/>
      <c r="BA41" s="44"/>
      <c r="BB41" s="60"/>
      <c r="BC41" s="61"/>
      <c r="BD41" s="61"/>
      <c r="BE41" s="61"/>
      <c r="BF41" s="61"/>
      <c r="BG41" s="61"/>
      <c r="BH41" s="61"/>
      <c r="BI41" s="62"/>
      <c r="BJ41" s="7"/>
      <c r="BM41" s="46"/>
      <c r="BN41" s="16">
        <v>1123</v>
      </c>
      <c r="BO41" s="16" t="s">
        <v>44</v>
      </c>
      <c r="BP41" s="17">
        <f t="shared" si="1"/>
        <v>20800</v>
      </c>
    </row>
    <row r="42" spans="2:68" ht="12" customHeight="1" thickBot="1">
      <c r="B42" s="5"/>
      <c r="C42" s="63"/>
      <c r="D42" s="63"/>
      <c r="E42" s="63"/>
      <c r="F42" s="117"/>
      <c r="G42" s="118"/>
      <c r="H42" s="118"/>
      <c r="I42" s="118"/>
      <c r="J42" s="106" t="str">
        <f>IF(F42="","",VLOOKUP(F42,$BN$3:$BP$63,2,FALSE))</f>
        <v/>
      </c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7"/>
      <c r="AD42" s="37" t="str">
        <f>IF(F42="","",VLOOKUP(F42,$BN$3:$BP$63,3,FALSE))</f>
        <v/>
      </c>
      <c r="AE42" s="37"/>
      <c r="AF42" s="37"/>
      <c r="AG42" s="37"/>
      <c r="AH42" s="37"/>
      <c r="AI42" s="37"/>
      <c r="AJ42" s="37"/>
      <c r="AK42" s="37"/>
      <c r="AL42" s="65"/>
      <c r="AM42" s="65"/>
      <c r="AN42" s="65"/>
      <c r="AO42" s="65"/>
      <c r="AP42" s="65"/>
      <c r="AQ42" s="65"/>
      <c r="AR42" s="39" t="str">
        <f>IF(J42="","",AD42*AL42)</f>
        <v/>
      </c>
      <c r="AS42" s="40"/>
      <c r="AT42" s="40"/>
      <c r="AU42" s="40"/>
      <c r="AV42" s="40"/>
      <c r="AW42" s="40"/>
      <c r="AX42" s="40"/>
      <c r="AY42" s="40"/>
      <c r="AZ42" s="40"/>
      <c r="BA42" s="41"/>
      <c r="BB42" s="57"/>
      <c r="BC42" s="67"/>
      <c r="BD42" s="67"/>
      <c r="BE42" s="67"/>
      <c r="BF42" s="67"/>
      <c r="BG42" s="67"/>
      <c r="BH42" s="67"/>
      <c r="BI42" s="68"/>
      <c r="BJ42" s="7"/>
      <c r="BM42" s="46"/>
      <c r="BN42" s="12">
        <v>1201</v>
      </c>
      <c r="BO42" s="12" t="s">
        <v>45</v>
      </c>
      <c r="BP42" s="13">
        <v>1800</v>
      </c>
    </row>
    <row r="43" spans="2:68" ht="12" customHeight="1" thickTop="1" thickBot="1">
      <c r="B43" s="5"/>
      <c r="C43" s="63"/>
      <c r="D43" s="63"/>
      <c r="E43" s="63"/>
      <c r="F43" s="74"/>
      <c r="G43" s="75"/>
      <c r="H43" s="75"/>
      <c r="I43" s="75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9"/>
      <c r="AD43" s="37"/>
      <c r="AE43" s="37"/>
      <c r="AF43" s="37"/>
      <c r="AG43" s="37"/>
      <c r="AH43" s="37"/>
      <c r="AI43" s="37"/>
      <c r="AJ43" s="37"/>
      <c r="AK43" s="37"/>
      <c r="AL43" s="66"/>
      <c r="AM43" s="66"/>
      <c r="AN43" s="66"/>
      <c r="AO43" s="66"/>
      <c r="AP43" s="66"/>
      <c r="AQ43" s="66"/>
      <c r="AR43" s="42"/>
      <c r="AS43" s="43"/>
      <c r="AT43" s="43"/>
      <c r="AU43" s="43"/>
      <c r="AV43" s="43"/>
      <c r="AW43" s="43"/>
      <c r="AX43" s="43"/>
      <c r="AY43" s="43"/>
      <c r="AZ43" s="43"/>
      <c r="BA43" s="44"/>
      <c r="BB43" s="69"/>
      <c r="BC43" s="70"/>
      <c r="BD43" s="70"/>
      <c r="BE43" s="70"/>
      <c r="BF43" s="70"/>
      <c r="BG43" s="70"/>
      <c r="BH43" s="70"/>
      <c r="BI43" s="71"/>
      <c r="BJ43" s="7"/>
      <c r="BM43" s="46"/>
      <c r="BN43" s="14">
        <v>1202</v>
      </c>
      <c r="BO43" s="14" t="s">
        <v>46</v>
      </c>
      <c r="BP43" s="15">
        <v>2700</v>
      </c>
    </row>
    <row r="44" spans="2:68" ht="12" customHeight="1" thickTop="1">
      <c r="B44" s="5"/>
      <c r="C44" s="63"/>
      <c r="D44" s="63"/>
      <c r="E44" s="63"/>
      <c r="F44" s="121" t="s">
        <v>69</v>
      </c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3"/>
      <c r="AR44" s="72" t="s">
        <v>20</v>
      </c>
      <c r="AS44" s="73"/>
      <c r="AT44" s="76">
        <f>SUM(AR28:BA43)</f>
        <v>0</v>
      </c>
      <c r="AU44" s="77"/>
      <c r="AV44" s="77"/>
      <c r="AW44" s="77"/>
      <c r="AX44" s="77"/>
      <c r="AY44" s="77"/>
      <c r="AZ44" s="77"/>
      <c r="BA44" s="78"/>
      <c r="BB44" s="81"/>
      <c r="BC44" s="82"/>
      <c r="BD44" s="82"/>
      <c r="BE44" s="82"/>
      <c r="BF44" s="82"/>
      <c r="BG44" s="82"/>
      <c r="BH44" s="82"/>
      <c r="BI44" s="83"/>
      <c r="BJ44" s="7"/>
      <c r="BM44" s="46"/>
      <c r="BN44" s="14">
        <v>1203</v>
      </c>
      <c r="BO44" s="14" t="s">
        <v>47</v>
      </c>
      <c r="BP44" s="15">
        <v>3600</v>
      </c>
    </row>
    <row r="45" spans="2:68" ht="12" customHeight="1">
      <c r="B45" s="5"/>
      <c r="C45" s="63"/>
      <c r="D45" s="63"/>
      <c r="E45" s="63"/>
      <c r="F45" s="124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3"/>
      <c r="AR45" s="74"/>
      <c r="AS45" s="75"/>
      <c r="AT45" s="79"/>
      <c r="AU45" s="79"/>
      <c r="AV45" s="79"/>
      <c r="AW45" s="79"/>
      <c r="AX45" s="79"/>
      <c r="AY45" s="79"/>
      <c r="AZ45" s="79"/>
      <c r="BA45" s="80"/>
      <c r="BB45" s="84"/>
      <c r="BC45" s="85"/>
      <c r="BD45" s="85"/>
      <c r="BE45" s="85"/>
      <c r="BF45" s="85"/>
      <c r="BG45" s="85"/>
      <c r="BH45" s="85"/>
      <c r="BI45" s="86"/>
      <c r="BJ45" s="7"/>
      <c r="BM45" s="46"/>
      <c r="BN45" s="14">
        <v>1204</v>
      </c>
      <c r="BO45" s="14" t="s">
        <v>48</v>
      </c>
      <c r="BP45" s="15">
        <v>4500</v>
      </c>
    </row>
    <row r="46" spans="2:68" ht="12" customHeight="1"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7"/>
      <c r="BM46" s="46"/>
      <c r="BN46" s="14">
        <v>1205</v>
      </c>
      <c r="BO46" s="14" t="s">
        <v>49</v>
      </c>
      <c r="BP46" s="15">
        <v>5400</v>
      </c>
    </row>
    <row r="47" spans="2:68" ht="12" customHeight="1"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7"/>
      <c r="BM47" s="46"/>
      <c r="BN47" s="14">
        <v>1206</v>
      </c>
      <c r="BO47" s="14" t="s">
        <v>50</v>
      </c>
      <c r="BP47" s="15">
        <v>1400</v>
      </c>
    </row>
    <row r="48" spans="2:68" ht="12" customHeight="1"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7"/>
      <c r="BM48" s="46"/>
      <c r="BN48" s="14">
        <v>1207</v>
      </c>
      <c r="BO48" s="14" t="s">
        <v>51</v>
      </c>
      <c r="BP48" s="15">
        <v>2100</v>
      </c>
    </row>
    <row r="49" spans="2:68" ht="12" customHeight="1">
      <c r="B49" s="5"/>
      <c r="C49" s="87" t="s">
        <v>15</v>
      </c>
      <c r="D49" s="88"/>
      <c r="E49" s="89"/>
      <c r="F49" s="33" t="s">
        <v>16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 t="s">
        <v>13</v>
      </c>
      <c r="AS49" s="33"/>
      <c r="AT49" s="33"/>
      <c r="AU49" s="33"/>
      <c r="AV49" s="33"/>
      <c r="AW49" s="33"/>
      <c r="AX49" s="33"/>
      <c r="AY49" s="33"/>
      <c r="AZ49" s="33"/>
      <c r="BA49" s="33"/>
      <c r="BB49" s="33" t="s">
        <v>14</v>
      </c>
      <c r="BC49" s="33"/>
      <c r="BD49" s="33"/>
      <c r="BE49" s="33"/>
      <c r="BF49" s="33"/>
      <c r="BG49" s="33"/>
      <c r="BH49" s="33"/>
      <c r="BI49" s="33"/>
      <c r="BJ49" s="7"/>
      <c r="BM49" s="46"/>
      <c r="BN49" s="14">
        <v>1208</v>
      </c>
      <c r="BO49" s="14" t="s">
        <v>52</v>
      </c>
      <c r="BP49" s="15">
        <v>2800</v>
      </c>
    </row>
    <row r="50" spans="2:68" ht="12" customHeight="1">
      <c r="B50" s="5"/>
      <c r="C50" s="90"/>
      <c r="D50" s="91"/>
      <c r="E50" s="92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7"/>
      <c r="BM50" s="46"/>
      <c r="BN50" s="14">
        <v>1209</v>
      </c>
      <c r="BO50" s="14" t="s">
        <v>53</v>
      </c>
      <c r="BP50" s="15">
        <v>3500</v>
      </c>
    </row>
    <row r="51" spans="2:68" ht="12" customHeight="1">
      <c r="B51" s="5"/>
      <c r="C51" s="90"/>
      <c r="D51" s="91"/>
      <c r="E51" s="92"/>
      <c r="F51" s="38" t="s">
        <v>74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8"/>
      <c r="BC51" s="38"/>
      <c r="BD51" s="38"/>
      <c r="BE51" s="38"/>
      <c r="BF51" s="38"/>
      <c r="BG51" s="38"/>
      <c r="BH51" s="38"/>
      <c r="BI51" s="38"/>
      <c r="BJ51" s="7"/>
      <c r="BM51" s="46"/>
      <c r="BN51" s="14">
        <v>1210</v>
      </c>
      <c r="BO51" s="14" t="s">
        <v>54</v>
      </c>
      <c r="BP51" s="15">
        <v>4200</v>
      </c>
    </row>
    <row r="52" spans="2:68" ht="12" customHeight="1">
      <c r="B52" s="5"/>
      <c r="C52" s="90"/>
      <c r="D52" s="91"/>
      <c r="E52" s="92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8"/>
      <c r="BC52" s="38"/>
      <c r="BD52" s="38"/>
      <c r="BE52" s="38"/>
      <c r="BF52" s="38"/>
      <c r="BG52" s="38"/>
      <c r="BH52" s="38"/>
      <c r="BI52" s="38"/>
      <c r="BJ52" s="7"/>
      <c r="BM52" s="46"/>
      <c r="BN52" s="14">
        <v>1211</v>
      </c>
      <c r="BO52" s="14" t="s">
        <v>55</v>
      </c>
      <c r="BP52" s="15">
        <v>1200</v>
      </c>
    </row>
    <row r="53" spans="2:68" ht="12" customHeight="1">
      <c r="B53" s="5"/>
      <c r="C53" s="90"/>
      <c r="D53" s="91"/>
      <c r="E53" s="92"/>
      <c r="F53" s="38" t="s">
        <v>18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8"/>
      <c r="BC53" s="38"/>
      <c r="BD53" s="38"/>
      <c r="BE53" s="38"/>
      <c r="BF53" s="38"/>
      <c r="BG53" s="38"/>
      <c r="BH53" s="38"/>
      <c r="BI53" s="38"/>
      <c r="BJ53" s="7"/>
      <c r="BM53" s="46"/>
      <c r="BN53" s="14">
        <v>1212</v>
      </c>
      <c r="BO53" s="14" t="s">
        <v>56</v>
      </c>
      <c r="BP53" s="15">
        <v>1800</v>
      </c>
    </row>
    <row r="54" spans="2:68" ht="12" customHeight="1">
      <c r="B54" s="5"/>
      <c r="C54" s="90"/>
      <c r="D54" s="91"/>
      <c r="E54" s="92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8"/>
      <c r="BC54" s="38"/>
      <c r="BD54" s="38"/>
      <c r="BE54" s="38"/>
      <c r="BF54" s="38"/>
      <c r="BG54" s="38"/>
      <c r="BH54" s="38"/>
      <c r="BI54" s="38"/>
      <c r="BJ54" s="7"/>
      <c r="BM54" s="46"/>
      <c r="BN54" s="14">
        <v>1213</v>
      </c>
      <c r="BO54" s="14" t="s">
        <v>57</v>
      </c>
      <c r="BP54" s="15">
        <v>2400</v>
      </c>
    </row>
    <row r="55" spans="2:68" ht="12" customHeight="1" thickBot="1">
      <c r="B55" s="5"/>
      <c r="C55" s="90"/>
      <c r="D55" s="91"/>
      <c r="E55" s="92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65"/>
      <c r="BC55" s="65"/>
      <c r="BD55" s="65"/>
      <c r="BE55" s="65"/>
      <c r="BF55" s="65"/>
      <c r="BG55" s="65"/>
      <c r="BH55" s="65"/>
      <c r="BI55" s="65"/>
      <c r="BJ55" s="7"/>
      <c r="BM55" s="46"/>
      <c r="BN55" s="14">
        <v>1214</v>
      </c>
      <c r="BO55" s="14" t="s">
        <v>58</v>
      </c>
      <c r="BP55" s="15">
        <v>3000</v>
      </c>
    </row>
    <row r="56" spans="2:68" ht="12" customHeight="1" thickTop="1" thickBot="1">
      <c r="B56" s="5"/>
      <c r="C56" s="90"/>
      <c r="D56" s="91"/>
      <c r="E56" s="92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66"/>
      <c r="BC56" s="66"/>
      <c r="BD56" s="66"/>
      <c r="BE56" s="66"/>
      <c r="BF56" s="66"/>
      <c r="BG56" s="66"/>
      <c r="BH56" s="66"/>
      <c r="BI56" s="66"/>
      <c r="BJ56" s="7"/>
      <c r="BM56" s="46"/>
      <c r="BN56" s="14">
        <v>1215</v>
      </c>
      <c r="BO56" s="14" t="s">
        <v>59</v>
      </c>
      <c r="BP56" s="15">
        <v>3600</v>
      </c>
    </row>
    <row r="57" spans="2:68" ht="12" customHeight="1" thickTop="1" thickBot="1">
      <c r="B57" s="5"/>
      <c r="C57" s="90"/>
      <c r="D57" s="91"/>
      <c r="E57" s="92"/>
      <c r="F57" s="121" t="s">
        <v>19</v>
      </c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3"/>
      <c r="AR57" s="72" t="s">
        <v>21</v>
      </c>
      <c r="AS57" s="73"/>
      <c r="AT57" s="76" t="str">
        <f>IF(X22="","",MIN(AR53,AR51,X22))</f>
        <v/>
      </c>
      <c r="AU57" s="110"/>
      <c r="AV57" s="110"/>
      <c r="AW57" s="110"/>
      <c r="AX57" s="110"/>
      <c r="AY57" s="110"/>
      <c r="AZ57" s="110"/>
      <c r="BA57" s="111"/>
      <c r="BB57" s="66"/>
      <c r="BC57" s="66"/>
      <c r="BD57" s="66"/>
      <c r="BE57" s="66"/>
      <c r="BF57" s="66"/>
      <c r="BG57" s="66"/>
      <c r="BH57" s="66"/>
      <c r="BI57" s="66"/>
      <c r="BJ57" s="7"/>
      <c r="BM57" s="46"/>
      <c r="BN57" s="14">
        <v>1216</v>
      </c>
      <c r="BO57" s="14" t="s">
        <v>60</v>
      </c>
      <c r="BP57" s="15">
        <v>1000</v>
      </c>
    </row>
    <row r="58" spans="2:68" ht="12" customHeight="1" thickTop="1">
      <c r="B58" s="5"/>
      <c r="C58" s="93"/>
      <c r="D58" s="94"/>
      <c r="E58" s="95"/>
      <c r="F58" s="124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3"/>
      <c r="AR58" s="74"/>
      <c r="AS58" s="75"/>
      <c r="AT58" s="112"/>
      <c r="AU58" s="112"/>
      <c r="AV58" s="112"/>
      <c r="AW58" s="112"/>
      <c r="AX58" s="112"/>
      <c r="AY58" s="112"/>
      <c r="AZ58" s="112"/>
      <c r="BA58" s="113"/>
      <c r="BB58" s="114"/>
      <c r="BC58" s="114"/>
      <c r="BD58" s="114"/>
      <c r="BE58" s="114"/>
      <c r="BF58" s="114"/>
      <c r="BG58" s="114"/>
      <c r="BH58" s="114"/>
      <c r="BI58" s="114"/>
      <c r="BJ58" s="7"/>
      <c r="BM58" s="46"/>
      <c r="BN58" s="14">
        <v>1217</v>
      </c>
      <c r="BO58" s="14" t="s">
        <v>61</v>
      </c>
      <c r="BP58" s="15">
        <v>1500</v>
      </c>
    </row>
    <row r="59" spans="2:68" ht="12" customHeight="1"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7"/>
      <c r="BM59" s="46"/>
      <c r="BN59" s="14">
        <v>1218</v>
      </c>
      <c r="BO59" s="14" t="s">
        <v>62</v>
      </c>
      <c r="BP59" s="15">
        <v>2000</v>
      </c>
    </row>
    <row r="60" spans="2:68" ht="12" customHeight="1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7"/>
      <c r="BM60" s="46"/>
      <c r="BN60" s="14">
        <v>1219</v>
      </c>
      <c r="BO60" s="14" t="s">
        <v>63</v>
      </c>
      <c r="BP60" s="15">
        <v>2500</v>
      </c>
    </row>
    <row r="61" spans="2:68" ht="12" customHeigh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7"/>
      <c r="BM61" s="46"/>
      <c r="BN61" s="16">
        <v>1220</v>
      </c>
      <c r="BO61" s="16" t="s">
        <v>64</v>
      </c>
      <c r="BP61" s="17">
        <v>3000</v>
      </c>
    </row>
    <row r="62" spans="2:68" ht="12" customHeight="1">
      <c r="B62" s="5"/>
      <c r="C62" s="6"/>
      <c r="D62" s="6"/>
      <c r="E62" s="6"/>
      <c r="F62" s="6"/>
      <c r="G62" s="6"/>
      <c r="H62" s="6"/>
      <c r="I62" s="6"/>
      <c r="J62" s="6"/>
      <c r="K62" s="6"/>
      <c r="L62" s="115" t="s">
        <v>91</v>
      </c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96" t="str">
        <f>IF(X22="","",(AT44-AT57))</f>
        <v/>
      </c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100" t="s">
        <v>1</v>
      </c>
      <c r="AZ62" s="101"/>
      <c r="BA62" s="6"/>
      <c r="BB62" s="6"/>
      <c r="BC62" s="6"/>
      <c r="BD62" s="6"/>
      <c r="BE62" s="6"/>
      <c r="BF62" s="6"/>
      <c r="BG62" s="6"/>
      <c r="BH62" s="6"/>
      <c r="BI62" s="6"/>
      <c r="BJ62" s="7"/>
      <c r="BM62" s="46"/>
      <c r="BN62" s="12">
        <v>1301</v>
      </c>
      <c r="BO62" s="12" t="s">
        <v>65</v>
      </c>
      <c r="BP62" s="13">
        <v>500</v>
      </c>
    </row>
    <row r="63" spans="2:68" ht="12" customHeight="1">
      <c r="B63" s="5"/>
      <c r="C63" s="6"/>
      <c r="D63" s="6"/>
      <c r="E63" s="6"/>
      <c r="F63" s="6"/>
      <c r="G63" s="6"/>
      <c r="H63" s="6"/>
      <c r="I63" s="6"/>
      <c r="J63" s="6"/>
      <c r="K63" s="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98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102"/>
      <c r="AZ63" s="103"/>
      <c r="BA63" s="6"/>
      <c r="BB63" s="6"/>
      <c r="BC63" s="6"/>
      <c r="BD63" s="6"/>
      <c r="BE63" s="6"/>
      <c r="BF63" s="6"/>
      <c r="BG63" s="6"/>
      <c r="BH63" s="6"/>
      <c r="BI63" s="6"/>
      <c r="BJ63" s="7"/>
      <c r="BM63" s="47"/>
      <c r="BN63" s="16">
        <v>1302</v>
      </c>
      <c r="BO63" s="16" t="s">
        <v>66</v>
      </c>
      <c r="BP63" s="17">
        <v>1000</v>
      </c>
    </row>
    <row r="64" spans="2:68" ht="12" customHeigh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7"/>
    </row>
    <row r="65" spans="2:62" ht="12" customHeight="1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7"/>
    </row>
    <row r="66" spans="2:62" ht="12" customHeight="1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7"/>
    </row>
    <row r="67" spans="2:62" ht="12" customHeight="1"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7"/>
    </row>
    <row r="68" spans="2:62" ht="12" customHeight="1"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119"/>
      <c r="AW68" s="119"/>
      <c r="AX68" s="119"/>
      <c r="AY68" s="119"/>
      <c r="AZ68" s="115" t="s">
        <v>2</v>
      </c>
      <c r="BA68" s="115"/>
      <c r="BB68" s="115"/>
      <c r="BC68" s="119"/>
      <c r="BD68" s="119"/>
      <c r="BE68" s="119"/>
      <c r="BF68" s="119"/>
      <c r="BG68" s="115" t="s">
        <v>3</v>
      </c>
      <c r="BH68" s="115"/>
      <c r="BI68" s="115"/>
      <c r="BJ68" s="7"/>
    </row>
    <row r="69" spans="2:62" ht="12" customHeight="1"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120"/>
      <c r="AW69" s="120"/>
      <c r="AX69" s="120"/>
      <c r="AY69" s="120"/>
      <c r="AZ69" s="116"/>
      <c r="BA69" s="116"/>
      <c r="BB69" s="116"/>
      <c r="BC69" s="120"/>
      <c r="BD69" s="120"/>
      <c r="BE69" s="120"/>
      <c r="BF69" s="120"/>
      <c r="BG69" s="116"/>
      <c r="BH69" s="116"/>
      <c r="BI69" s="116"/>
      <c r="BJ69" s="7"/>
    </row>
    <row r="70" spans="2:62" ht="12" customHeight="1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10"/>
    </row>
  </sheetData>
  <autoFilter ref="BM2:BP2">
    <filterColumn colId="0" showButton="0"/>
  </autoFilter>
  <mergeCells count="104">
    <mergeCell ref="C17:M19"/>
    <mergeCell ref="N17:AG19"/>
    <mergeCell ref="C14:M16"/>
    <mergeCell ref="N14:AG16"/>
    <mergeCell ref="C11:M13"/>
    <mergeCell ref="N11:AG13"/>
    <mergeCell ref="AP11:BI19"/>
    <mergeCell ref="F40:I41"/>
    <mergeCell ref="J40:AC41"/>
    <mergeCell ref="F42:I43"/>
    <mergeCell ref="J42:AC43"/>
    <mergeCell ref="X22:AL23"/>
    <mergeCell ref="F34:I35"/>
    <mergeCell ref="J34:AC35"/>
    <mergeCell ref="F36:I37"/>
    <mergeCell ref="J36:AC37"/>
    <mergeCell ref="F38:I39"/>
    <mergeCell ref="J38:AC39"/>
    <mergeCell ref="AV68:AY69"/>
    <mergeCell ref="AZ68:BB69"/>
    <mergeCell ref="BC68:BF69"/>
    <mergeCell ref="BG68:BI69"/>
    <mergeCell ref="F57:AQ58"/>
    <mergeCell ref="F44:AQ45"/>
    <mergeCell ref="AD40:AK41"/>
    <mergeCell ref="AL40:AQ41"/>
    <mergeCell ref="J28:AC29"/>
    <mergeCell ref="AR57:AS58"/>
    <mergeCell ref="AT57:BA58"/>
    <mergeCell ref="BB57:BI58"/>
    <mergeCell ref="L62:AK63"/>
    <mergeCell ref="F28:I29"/>
    <mergeCell ref="F30:I31"/>
    <mergeCell ref="J30:AC31"/>
    <mergeCell ref="F32:I33"/>
    <mergeCell ref="J32:AC33"/>
    <mergeCell ref="AL62:AX63"/>
    <mergeCell ref="AY62:AZ63"/>
    <mergeCell ref="BB51:BI52"/>
    <mergeCell ref="F53:AQ54"/>
    <mergeCell ref="AR53:BA54"/>
    <mergeCell ref="BB53:BI54"/>
    <mergeCell ref="F55:AQ56"/>
    <mergeCell ref="AR55:BA56"/>
    <mergeCell ref="BB55:BI56"/>
    <mergeCell ref="AR44:AS45"/>
    <mergeCell ref="AT44:BA45"/>
    <mergeCell ref="BB44:BI45"/>
    <mergeCell ref="C49:E58"/>
    <mergeCell ref="F49:AQ50"/>
    <mergeCell ref="AR49:BA50"/>
    <mergeCell ref="BB49:BI50"/>
    <mergeCell ref="F51:AQ52"/>
    <mergeCell ref="AR51:BA52"/>
    <mergeCell ref="AR40:BA41"/>
    <mergeCell ref="BB40:BI41"/>
    <mergeCell ref="AD42:AK43"/>
    <mergeCell ref="AL42:AQ43"/>
    <mergeCell ref="AR42:BA43"/>
    <mergeCell ref="BB42:BI43"/>
    <mergeCell ref="AL36:AQ37"/>
    <mergeCell ref="AR36:BA37"/>
    <mergeCell ref="BB36:BI37"/>
    <mergeCell ref="AD38:AK39"/>
    <mergeCell ref="AL38:AQ39"/>
    <mergeCell ref="AR38:BA39"/>
    <mergeCell ref="BB38:BI39"/>
    <mergeCell ref="AD36:AK37"/>
    <mergeCell ref="AR32:BA33"/>
    <mergeCell ref="BB32:BI33"/>
    <mergeCell ref="AD34:AK35"/>
    <mergeCell ref="AL34:AQ35"/>
    <mergeCell ref="AR34:BA35"/>
    <mergeCell ref="BB34:BI35"/>
    <mergeCell ref="AL30:AQ31"/>
    <mergeCell ref="AR30:BA31"/>
    <mergeCell ref="BB30:BI31"/>
    <mergeCell ref="C26:E45"/>
    <mergeCell ref="F26:AC27"/>
    <mergeCell ref="AD26:AK27"/>
    <mergeCell ref="AL26:AQ27"/>
    <mergeCell ref="AR26:BA27"/>
    <mergeCell ref="AD32:AK33"/>
    <mergeCell ref="AL32:AQ33"/>
    <mergeCell ref="BB26:BI27"/>
    <mergeCell ref="AD28:AK29"/>
    <mergeCell ref="AL28:AQ29"/>
    <mergeCell ref="AR28:BA29"/>
    <mergeCell ref="C22:W23"/>
    <mergeCell ref="BM3:BM18"/>
    <mergeCell ref="BM19:BM63"/>
    <mergeCell ref="AI11:AO19"/>
    <mergeCell ref="BB28:BI29"/>
    <mergeCell ref="AD30:AK31"/>
    <mergeCell ref="BM2:BN2"/>
    <mergeCell ref="C4:BI4"/>
    <mergeCell ref="C5:BI5"/>
    <mergeCell ref="AI8:AM9"/>
    <mergeCell ref="AN8:AP9"/>
    <mergeCell ref="AQ8:AS9"/>
    <mergeCell ref="AT8:AX9"/>
    <mergeCell ref="AY8:BA9"/>
    <mergeCell ref="BB8:BD9"/>
    <mergeCell ref="BE8:BI9"/>
  </mergeCells>
  <phoneticPr fontId="1"/>
  <conditionalFormatting sqref="AL62:AX63 AT44:BA45 AR28:BA43">
    <cfRule type="cellIs" dxfId="0" priority="1" stopIfTrue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2021-09-22T04:10:13Z</cp:lastPrinted>
  <dcterms:created xsi:type="dcterms:W3CDTF">2006-06-13T14:19:31Z</dcterms:created>
  <dcterms:modified xsi:type="dcterms:W3CDTF">2023-01-27T05:46:26Z</dcterms:modified>
</cp:coreProperties>
</file>