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2.別府市\"/>
    </mc:Choice>
  </mc:AlternateContent>
  <xr:revisionPtr revIDLastSave="0" documentId="13_ncr:1_{AC895B31-552B-4705-8CDD-143B3A688EEB}" xr6:coauthVersionLast="47" xr6:coauthVersionMax="47" xr10:uidLastSave="{00000000-0000-0000-0000-000000000000}"/>
  <workbookProtection workbookAlgorithmName="SHA-512" workbookHashValue="Frmk0wUfFCeVkJIDfaeMyKQvwVFHaXIyw2Fm3KyGEsL8tSU7mJ0ZzKRcW69urJ8gUddCLQ3SIqdMu5RRkURKDg==" workbookSaltValue="PC8cp15fPnxTb1oANgnXmw==" workbookSpinCount="100000" lockStructure="1"/>
  <bookViews>
    <workbookView xWindow="570" yWindow="720" windowWidth="23415" windowHeight="134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10"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<sst xmlns="http://schemas.openxmlformats.org/spreadsheetml/2006/main" count="228" uniqueCount="113">
  <si>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</si>
  <si>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</si>
  <si>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</si>
  <si>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</si>
  <si>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</si>
  <si>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</si>
  <si>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</si>
  <si>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</si>
  <si>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</si>
  <si>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</si>
  <si>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</si>
  <si>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</si>
  <si>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</si>
  <si>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</si>
  <si>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</si>
  <si>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</si>
  <si>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</si>
  <si>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</si>
  <si>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</si>
  <si>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</si>
  <si>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</si>
  <si>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</si>
  <si>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</si>
  <si>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</si>
  <si>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</si>
  <si>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</si>
  <si>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</si>
  <si>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</si>
  <si>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</si>
  <si>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</si>
  <si>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</si>
  <si>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</si>
  <si>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</si>
  <si>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</si>
  <si>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</si>
  <si>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</si>
  <si>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</si>
  <si>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</si>
  <si>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</si>
  <si>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</si>
  <si>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</si>
  <si>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</si>
  <si>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</si>
  <si>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</si>
  <si>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</si>
  <si>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</si>
  <si>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</si>
  <si>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</si>
  <si>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</si>
  <si>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</si>
  <si>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</si>
  <si>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</si>
  <si>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</si>
  <si>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</si>
  <si>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</si>
  <si>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</si>
  <si>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</si>
  <si>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</si>
  <si>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</si>
  <si>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</si>
  <si>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</si>
  <si>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</si>
  <si>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</si>
  <si>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</si>
  <si>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</si>
  <si>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</si>
  <si>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</si>
  <si>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</si>
  <si>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</si>
  <si>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</si>
  <si>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</si>
  <si>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</si>
  <si>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</si>
  <si>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</si>
  <si>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</si>
  <si>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</si>
  <si>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</si>
  <si>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</si>
  <si>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</si>
  <si>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</si>
  <si>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</si>
  <si>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</si>
  <si>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</si>
  <si>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</si>
  <si>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</si>
  <si>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</si>
  <si>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</si>
  <si>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</si>
  <si>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</si>
  <si>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</si>
  <si>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</si>
  <si>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</si>
  <si>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</si>
  <si>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別府市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</si>
  <si>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</si>
  <si>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</si>
  <si>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</si>
  <si>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</si>
  <si>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</si>
  <si>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</si>
  <si>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</si>
  <si>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</si>
  <si>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</si>
  <si>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</si>
  <si>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</si>
  <si>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</si>
  <si>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</si>
  <si>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</si>
  <si>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</si>
  <si>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</si>
  <si>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①有形固定資産減価償却率は、類似団体平均値よりも高い水準となり、年々比率が上昇傾向にあります。今後も、計画に基づいた更新を行っていく必要があります。
②管路経年化率は、類似団体平均値よりも高い水準となっており、これは本市の上水道が大正6年に給水を開始して以来100年が経過しているため、法定耐用年数を経過した管路が多く存在することが要因と考えられます。今後も、計画に基づいた着実な更新が必要であると考えます。
③管路更新率は、類似団体平均値よりも低い水準となっています。信頼性確保のため優先度を見極めながら着実に更新していく必要があります。</t>
    <rPh sb="235" eb="238">
      <t>シンライセイ</t>
    </rPh>
    <rPh sb="238" eb="240">
      <t>カクホ</t>
    </rPh>
    <rPh sb="243" eb="246">
      <t>ユウセンド</t>
    </rPh>
    <rPh sb="247" eb="249">
      <t>ミキワ</t>
    </rPh>
    <rPh sb="253" eb="255">
      <t>チャクジツ</t>
    </rPh>
    <rPh sb="256" eb="258">
      <t>コウシン</t>
    </rPh>
    <rPh sb="262" eb="264">
      <t>ヒツヨウ</t>
    </rPh>
    <phoneticPr fontId="4"/>
  </si>
  <si>
    <t>①経常収支比率は、類似団体平均値よりも低い水準となっていますが、100％を上回っているため、概ね健全な経営状況にあるといえます。対前年度比較では7.64P減 となっていますが、この主な要因は、経常費用（負担金、動力費等）が増加したことによるものです。
②累積欠損金比率は、0％であり累積欠損金が発生しておらず、経営状況は健全であるといえます。
③流動比率は、類似団体平均値よりも低い水準となっていますが、100％を大きく上回っているため、財務状況は安全であるといえます。
④企業債残高対給水収益比率は、料金水準や企業債の借入状況によって変動しますが、類似団体平均値よりも低い水準であり、経営状況は健全であるといえます。
⑤料金回収率は、類似団体平均値よりも低い水準となっており、100％を下回っていることから、必要な経費を給水収益で賄えていないといえます。対前年度比較では8.88P減となっていますが、この主な原因としては、給水原価が増加したことによります。
⑥給水原価は、類似団体平均値よりも低い水準となっています。対前年度比較では、14.12円の増となりましたが、この主な要因は、有収水量の減少及び経常費用（負担金、動力費等）が増加したことによるものです。
⑦施設利用率は、類似団体平均値よりもやや低い水準となっており、施設能力が過大であると見られますが、災害時や施設事故等の際には一定の余裕を確保することが重要です。将来においては、水需要が減少傾向にあるため、施設利用率はさらに低下することが予測されますが、災害時や施設更新時の水運用状況、運転管理や維持管理を考慮した上で、効率的かつ、効果的な施設運用形態を構築し、費用の抑制をしつつ、施設の統廃合やダウンサイジングを検討する必要があります。
⑧有収率は、類似団体平均値よりも低い水準ですが、当市は経年管が多く、また高地区と低地区の高低差が約300ｍあることや、水道管と温泉管の併設等の特性があることが要因と考えられます。</t>
    <rPh sb="19" eb="20">
      <t>ヒク</t>
    </rPh>
    <rPh sb="77" eb="78">
      <t>ゲン</t>
    </rPh>
    <rPh sb="96" eb="100">
      <t>ケイジョウヒヨウ</t>
    </rPh>
    <rPh sb="101" eb="104">
      <t>フタンキン</t>
    </rPh>
    <rPh sb="105" eb="108">
      <t>ドウリョクヒ</t>
    </rPh>
    <rPh sb="108" eb="109">
      <t>ナド</t>
    </rPh>
    <rPh sb="111" eb="113">
      <t>ゾウカ</t>
    </rPh>
    <rPh sb="219" eb="223">
      <t>ザイムジョウキョウ</t>
    </rPh>
    <rPh sb="224" eb="226">
      <t>アンゼン</t>
    </rPh>
    <rPh sb="293" eb="297">
      <t>ケイエイジョウキョウ</t>
    </rPh>
    <rPh sb="328" eb="329">
      <t>ヒク</t>
    </rPh>
    <rPh sb="344" eb="345">
      <t>シタ</t>
    </rPh>
    <rPh sb="378" eb="382">
      <t>タイゼンネンド</t>
    </rPh>
    <rPh sb="382" eb="384">
      <t>ヒカク</t>
    </rPh>
    <rPh sb="391" eb="392">
      <t>ゲン</t>
    </rPh>
    <rPh sb="403" eb="404">
      <t>オモ</t>
    </rPh>
    <rPh sb="405" eb="407">
      <t>ゲンイン</t>
    </rPh>
    <rPh sb="412" eb="416">
      <t>キュウスイゲンカ</t>
    </rPh>
    <rPh sb="417" eb="419">
      <t>ゾウカ</t>
    </rPh>
    <rPh sb="475" eb="476">
      <t>ゾウ</t>
    </rPh>
    <rPh sb="497" eb="499">
      <t>ゲンショウ</t>
    </rPh>
    <rPh sb="499" eb="500">
      <t>オヨ</t>
    </rPh>
    <rPh sb="501" eb="503">
      <t>ケイジョウ</t>
    </rPh>
    <rPh sb="503" eb="505">
      <t>ヒヨウ</t>
    </rPh>
    <rPh sb="506" eb="509">
      <t>フタンキン</t>
    </rPh>
    <rPh sb="510" eb="513">
      <t>ドウリョクヒ</t>
    </rPh>
    <rPh sb="513" eb="514">
      <t>ナド</t>
    </rPh>
    <rPh sb="516" eb="518">
      <t>ゾウカ</t>
    </rPh>
    <rPh sb="815" eb="816">
      <t>トウ</t>
    </rPh>
    <phoneticPr fontId="4"/>
  </si>
  <si>
    <t>　当市の経営の健全性、施設の効率性につきましては、概ね良好と判断しています。しかし、給水人口や水道料金収入が減少傾向にあるなか、設備の老朽化による更新需要が増大しており、厳しい財政状況が予想されます。今後も計画に基づいた設備投資と、更なる効率的な事業運営を行っていく必要があると考えます。
　また、近年の物価高騰に伴う支出の増加や、職員数の減少等、水道事業の経営環境の悪化が進みつつあります。水道料金及び下水道使用料の料金体系の見直しや人員計画の見直し、DXの活用等を事業継続に向けて早急に取り組まなければならないと考えます。
　将来にわたって安定的に事業を継続していくための経営戦略に基づき、アセットマネジメントを活用しながら、十分に分析検証を行い、対策を講じなければならないと考えます。</t>
    <rPh sb="4" eb="6">
      <t>ケイエイ</t>
    </rPh>
    <rPh sb="7" eb="10">
      <t>ケンゼンセイ</t>
    </rPh>
    <rPh sb="42" eb="44">
      <t>キュウスイ</t>
    </rPh>
    <rPh sb="44" eb="46">
      <t>ジンコウ</t>
    </rPh>
    <rPh sb="149" eb="151">
      <t>キンネン</t>
    </rPh>
    <rPh sb="152" eb="156">
      <t>ブッカコウトウ</t>
    </rPh>
    <rPh sb="157" eb="158">
      <t>トモナ</t>
    </rPh>
    <rPh sb="159" eb="161">
      <t>シシュツ</t>
    </rPh>
    <rPh sb="162" eb="164">
      <t>ゾウカ</t>
    </rPh>
    <rPh sb="166" eb="168">
      <t>ショクイン</t>
    </rPh>
    <rPh sb="168" eb="169">
      <t>スウ</t>
    </rPh>
    <rPh sb="170" eb="172">
      <t>ゲンショウ</t>
    </rPh>
    <rPh sb="172" eb="173">
      <t>ナド</t>
    </rPh>
    <rPh sb="174" eb="176">
      <t>スイドウ</t>
    </rPh>
    <rPh sb="176" eb="178">
      <t>ジギョウ</t>
    </rPh>
    <rPh sb="179" eb="183">
      <t>ケイエイカンキョウ</t>
    </rPh>
    <rPh sb="184" eb="186">
      <t>アッカ</t>
    </rPh>
    <rPh sb="187" eb="188">
      <t>スス</t>
    </rPh>
    <rPh sb="196" eb="198">
      <t>スイドウ</t>
    </rPh>
    <rPh sb="198" eb="200">
      <t>リョウキン</t>
    </rPh>
    <rPh sb="200" eb="201">
      <t>オヨ</t>
    </rPh>
    <rPh sb="202" eb="205">
      <t>ゲスイドウ</t>
    </rPh>
    <rPh sb="205" eb="208">
      <t>シヨウリョウ</t>
    </rPh>
    <rPh sb="209" eb="211">
      <t>リョウキン</t>
    </rPh>
    <rPh sb="211" eb="213">
      <t>タイケイ</t>
    </rPh>
    <rPh sb="214" eb="216">
      <t>ミナオ</t>
    </rPh>
    <rPh sb="218" eb="220">
      <t>ジンイン</t>
    </rPh>
    <rPh sb="220" eb="222">
      <t>ケイカク</t>
    </rPh>
    <rPh sb="230" eb="232">
      <t>カツヨウ</t>
    </rPh>
    <rPh sb="232" eb="233">
      <t>ナド</t>
    </rPh>
    <rPh sb="234" eb="236">
      <t>ジギョウ</t>
    </rPh>
    <rPh sb="236" eb="238">
      <t>ケイゾク</t>
    </rPh>
    <rPh sb="239" eb="240">
      <t>ム</t>
    </rPh>
    <rPh sb="242" eb="244">
      <t>ソウキュウ</t>
    </rPh>
    <rPh sb="245" eb="246">
      <t>ト</t>
    </rPh>
    <rPh sb="247" eb="248">
      <t>ク</t>
    </rPh>
    <rPh sb="258" eb="2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</si>
</sst>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0.32</c:v>
                </c:pt>
                <c:pt idx="2">
                  <c:v>0.42</c:v>
                </c:pt>
                <c:pt idx="3">
                  <c:v>0.39</c:v>
                </c:pt>
                <c:pt idx="4">
                  <c:v>0.37</c:v>
                </c:pt>
              </c:numCache>
            </c:numRef>
          </c:val>
          <c:extLst>
            <c:ext xmlns:c16="http://schemas.microsoft.com/office/drawing/2014/chart" uri="{C3380CC4-5D6E-409C-BE32-E72D297353CC}">
              <c16:uniqueId val="{00000000-B45A-42D4-8743-91301DF56B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B45A-42D4-8743-91301DF56B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56.85</c:v>
                </c:pt>
                <c:pt idx="1">
                  <c:v>58.22</c:v>
                </c:pt>
                <c:pt idx="2">
                  <c:v>59.61</c:v>
                </c:pt>
                <c:pt idx="3">
                  <c:v>58.63</c:v>
                </c:pt>
                <c:pt idx="4">
                  <c:v>59.12</c:v>
                </c:pt>
              </c:numCache>
            </c:numRef>
          </c:val>
          <c:extLst>
            <c:ext xmlns:c16="http://schemas.microsoft.com/office/drawing/2014/chart" uri="{C3380CC4-5D6E-409C-BE32-E72D297353CC}">
              <c16:uniqueId val="{00000000-5410-41CF-B82C-21A299BC45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410-41CF-B82C-21A299BC45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86.77</c:v>
                </c:pt>
                <c:pt idx="1">
                  <c:v>85.58</c:v>
                </c:pt>
                <c:pt idx="2">
                  <c:v>84.86</c:v>
                </c:pt>
                <c:pt idx="3">
                  <c:v>86.11</c:v>
                </c:pt>
                <c:pt idx="4">
                  <c:v>85.55</c:v>
                </c:pt>
              </c:numCache>
            </c:numRef>
          </c:val>
          <c:extLst>
            <c:ext xmlns:c16="http://schemas.microsoft.com/office/drawing/2014/chart" uri="{C3380CC4-5D6E-409C-BE32-E72D297353CC}">
              <c16:uniqueId val="{00000000-9FF6-447A-9B82-637099E09F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9FF6-447A-9B82-637099E09F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107.1</c:v>
                </c:pt>
                <c:pt idx="1">
                  <c:v>109.3</c:v>
                </c:pt>
                <c:pt idx="2">
                  <c:v>108.43</c:v>
                </c:pt>
                <c:pt idx="3">
                  <c:v>111.17</c:v>
                </c:pt>
                <c:pt idx="4">
                  <c:v>103.53</c:v>
                </c:pt>
              </c:numCache>
            </c:numRef>
          </c:val>
          <c:extLst>
            <c:ext xmlns:c16="http://schemas.microsoft.com/office/drawing/2014/chart" uri="{C3380CC4-5D6E-409C-BE32-E72D297353CC}">
              <c16:uniqueId val="{00000000-FF12-42B5-857D-15E7894C27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FF12-42B5-857D-15E7894C27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51.69</c:v>
                </c:pt>
                <c:pt idx="1">
                  <c:v>52.69</c:v>
                </c:pt>
                <c:pt idx="2">
                  <c:v>53.65</c:v>
                </c:pt>
                <c:pt idx="3">
                  <c:v>54.48</c:v>
                </c:pt>
                <c:pt idx="4">
                  <c:v>55.25</c:v>
                </c:pt>
              </c:numCache>
            </c:numRef>
          </c:val>
          <c:extLst>
            <c:ext xmlns:c16="http://schemas.microsoft.com/office/drawing/2014/chart" uri="{C3380CC4-5D6E-409C-BE32-E72D297353CC}">
              <c16:uniqueId val="{00000000-197B-41DB-892C-B1E1C8D9CB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97B-41DB-892C-B1E1C8D9CB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44.64</c:v>
                </c:pt>
                <c:pt idx="1">
                  <c:v>45.52</c:v>
                </c:pt>
                <c:pt idx="2">
                  <c:v>47.41</c:v>
                </c:pt>
                <c:pt idx="3">
                  <c:v>48.28</c:v>
                </c:pt>
                <c:pt idx="4">
                  <c:v>49.79</c:v>
                </c:pt>
              </c:numCache>
            </c:numRef>
          </c:val>
          <c:extLst>
            <c:ext xmlns:c16="http://schemas.microsoft.com/office/drawing/2014/chart" uri="{C3380CC4-5D6E-409C-BE32-E72D297353CC}">
              <c16:uniqueId val="{00000000-2B41-460D-AEFE-BA7E59FD71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B41-460D-AEFE-BA7E59FD71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0F-4B39-A71D-BC8416D3FF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A90F-4B39-A71D-BC8416D3FF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246.79</c:v>
                </c:pt>
                <c:pt idx="1">
                  <c:v>223.53</c:v>
                </c:pt>
                <c:pt idx="2">
                  <c:v>246.55</c:v>
                </c:pt>
                <c:pt idx="3">
                  <c:v>226.54</c:v>
                </c:pt>
                <c:pt idx="4">
                  <c:v>237.85</c:v>
                </c:pt>
              </c:numCache>
            </c:numRef>
          </c:val>
          <c:extLst>
            <c:ext xmlns:c16="http://schemas.microsoft.com/office/drawing/2014/chart" uri="{C3380CC4-5D6E-409C-BE32-E72D297353CC}">
              <c16:uniqueId val="{00000000-A867-4A47-AD8F-043B2CEF00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867-4A47-AD8F-043B2CEF00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164.25</c:v>
                </c:pt>
                <c:pt idx="1">
                  <c:v>157.59</c:v>
                </c:pt>
                <c:pt idx="2">
                  <c:v>143.04</c:v>
                </c:pt>
                <c:pt idx="3">
                  <c:v>138.94999999999999</c:v>
                </c:pt>
                <c:pt idx="4">
                  <c:v>136.66999999999999</c:v>
                </c:pt>
              </c:numCache>
            </c:numRef>
          </c:val>
          <c:extLst>
            <c:ext xmlns:c16="http://schemas.microsoft.com/office/drawing/2014/chart" uri="{C3380CC4-5D6E-409C-BE32-E72D297353CC}">
              <c16:uniqueId val="{00000000-96F3-4E10-8E2A-6911E65CC2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96F3-4E10-8E2A-6911E65CC2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101.21</c:v>
                </c:pt>
                <c:pt idx="1">
                  <c:v>99.73</c:v>
                </c:pt>
                <c:pt idx="2">
                  <c:v>102.28</c:v>
                </c:pt>
                <c:pt idx="3">
                  <c:v>105.94</c:v>
                </c:pt>
                <c:pt idx="4">
                  <c:v>97.06</c:v>
                </c:pt>
              </c:numCache>
            </c:numRef>
          </c:val>
          <c:extLst>
            <c:ext xmlns:c16="http://schemas.microsoft.com/office/drawing/2014/chart" uri="{C3380CC4-5D6E-409C-BE32-E72D297353CC}">
              <c16:uniqueId val="{00000000-A34E-4EF8-9222-B622A3FFD3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A34E-4EF8-9222-B622A3FFD3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157.31</c:v>
                </c:pt>
                <c:pt idx="1">
                  <c:v>155.94</c:v>
                </c:pt>
                <c:pt idx="2">
                  <c:v>156.99</c:v>
                </c:pt>
                <c:pt idx="3">
                  <c:v>153.5</c:v>
                </c:pt>
                <c:pt idx="4">
                  <c:v>167.62</c:v>
                </c:pt>
              </c:numCache>
            </c:numRef>
          </c:val>
          <c:extLst>
            <c:ext xmlns:c16="http://schemas.microsoft.com/office/drawing/2014/chart" uri="{C3380CC4-5D6E-409C-BE32-E72D297353CC}">
              <c16:uniqueId val="{00000000-3D51-45E8-B384-72986655C0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3D51-45E8-B384-72986655C0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別府市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112115</v>
      </c>
      <c r="AM8" s="68"/>
      <c r="AN8" s="68"/>
      <c r="AO8" s="68"/>
      <c r="AP8" s="68"/>
      <c r="AQ8" s="68"/>
      <c r="AR8" s="68"/>
      <c r="AS8" s="68"/>
      <c r="AT8" s="36">
        <f>データ!$S$6</f>
        <v>125.34</v>
      </c>
      <c r="AU8" s="37"/>
      <c r="AV8" s="37"/>
      <c r="AW8" s="37"/>
      <c r="AX8" s="37"/>
      <c r="AY8" s="37"/>
      <c r="AZ8" s="37"/>
      <c r="BA8" s="37"/>
      <c r="BB8" s="57">
        <f>データ!$T$6</f>
        <v>894.49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79.08</v>
      </c>
      <c r="J10" s="37"/>
      <c r="K10" s="37"/>
      <c r="L10" s="37"/>
      <c r="M10" s="37"/>
      <c r="N10" s="37"/>
      <c r="O10" s="67"/>
      <c r="P10" s="57">
        <f>データ!$P$6</f>
        <v>98.4</v>
      </c>
      <c r="Q10" s="57"/>
      <c r="R10" s="57"/>
      <c r="S10" s="57"/>
      <c r="T10" s="57"/>
      <c r="U10" s="57"/>
      <c r="V10" s="57"/>
      <c r="W10" s="68">
        <f>データ!$Q$6</f>
        <v>2924</v>
      </c>
      <c r="X10" s="68"/>
      <c r="Y10" s="68"/>
      <c r="Z10" s="68"/>
      <c r="AA10" s="68"/>
      <c r="AB10" s="68"/>
      <c r="AC10" s="68"/>
      <c r="AD10" s="2"/>
      <c r="AE10" s="2"/>
      <c r="AF10" s="2"/>
      <c r="AG10" s="2"/>
      <c r="AH10" s="2"/>
      <c r="AI10" s="2"/>
      <c r="AJ10" s="2"/>
      <c r="AK10" s="2"/>
      <c r="AL10" s="68">
        <f>データ!$U$6</f>
        <v>109539</v>
      </c>
      <c r="AM10" s="68"/>
      <c r="AN10" s="68"/>
      <c r="AO10" s="68"/>
      <c r="AP10" s="68"/>
      <c r="AQ10" s="68"/>
      <c r="AR10" s="68"/>
      <c r="AS10" s="68"/>
      <c r="AT10" s="36">
        <f>データ!$V$6</f>
        <v>29.65</v>
      </c>
      <c r="AU10" s="37"/>
      <c r="AV10" s="37"/>
      <c r="AW10" s="37"/>
      <c r="AX10" s="37"/>
      <c r="AY10" s="37"/>
      <c r="AZ10" s="37"/>
      <c r="BA10" s="37"/>
      <c r="BB10" s="57">
        <f>データ!$W$6</f>
        <v>3694.4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cEIM10czGvt0Bkj3f2AZSBW3/t7SeJXS8hNx0Jloypy/8GyXo3kU6K+Jr0bOfZfEO2kBJy7gx8/S74+Eomawg==" saltValue="H+fADqaTWpAQJ2LaiBjM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442020</v>
      </c>
      <c r="D6" s="20">
        <f t="shared" si="3"/>
        <v>46</v>
      </c>
      <c r="E6" s="20">
        <f t="shared" si="3"/>
        <v>1</v>
      </c>
      <c r="F6" s="20">
        <f t="shared" si="3"/>
        <v>0</v>
      </c>
      <c r="G6" s="20">
        <f t="shared" si="3"/>
        <v>1</v>
      </c>
      <c r="H6" s="20" t="str">
        <f t="shared" si="3"/>
        <v>大分県　別府市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79.08</v>
      </c>
      <c r="P6" s="21">
        <f t="shared" si="3"/>
        <v>98.4</v>
      </c>
      <c r="Q6" s="21">
        <f t="shared" si="3"/>
        <v>2924</v>
      </c>
      <c r="R6" s="21">
        <f t="shared" si="3"/>
        <v>112115</v>
      </c>
      <c r="S6" s="21">
        <f t="shared" si="3"/>
        <v>125.34</v>
      </c>
      <c r="T6" s="21">
        <f t="shared" si="3"/>
        <v>894.49</v>
      </c>
      <c r="U6" s="21">
        <f t="shared" si="3"/>
        <v>109539</v>
      </c>
      <c r="V6" s="21">
        <f t="shared" si="3"/>
        <v>29.65</v>
      </c>
      <c r="W6" s="21">
        <f t="shared" si="3"/>
        <v>3694.4</v>
      </c>
      <c r="X6" s="22">
        <f>IF(X7="",NA(),X7)</f>
        <v>107.1</v>
      </c>
      <c r="Y6" s="22">
        <f t="shared" ref="Y6:AG6" si="4">IF(Y7="",NA(),Y7)</f>
        <v>109.3</v>
      </c>
      <c r="Z6" s="22">
        <f t="shared" si="4"/>
        <v>108.43</v>
      </c>
      <c r="AA6" s="22">
        <f t="shared" si="4"/>
        <v>111.17</v>
      </c>
      <c r="AB6" s="22">
        <f t="shared" si="4"/>
        <v>103.53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246.79</v>
      </c>
      <c r="AU6" s="22">
        <f t="shared" ref="AU6:BC6" si="6">IF(AU7="",NA(),AU7)</f>
        <v>223.53</v>
      </c>
      <c r="AV6" s="22">
        <f t="shared" si="6"/>
        <v>246.55</v>
      </c>
      <c r="AW6" s="22">
        <f t="shared" si="6"/>
        <v>226.54</v>
      </c>
      <c r="AX6" s="22">
        <f t="shared" si="6"/>
        <v>237.85</v>
      </c>
      <c r="AY6" s="22">
        <f t="shared" si="6"/>
        <v>360.96</v>
      </c>
      <c r="AZ6" s="22">
        <f t="shared" si="6"/>
        <v>351.29</v>
      </c>
      <c r="BA6" s="22">
        <f t="shared" si="6"/>
        <v>364.24</v>
      </c>
      <c r="BB6" s="22">
        <f t="shared" si="6"/>
        <v>369.82</v>
      </c>
      <c r="BC6" s="22">
        <f t="shared" si="6"/>
        <v>355.75</v>
      </c>
      <c r="BD6" s="21" t="str">
        <f>IF(BD7="","",IF(BD7="-","【-】","【"&amp;SUBSTITUTE(TEXT(BD7,"#,##0.00"),"-","△")&amp;"】"))</f>
        <v>【239.69】</v>
      </c>
      <c r="BE6" s="22">
        <f>IF(BE7="",NA(),BE7)</f>
        <v>164.25</v>
      </c>
      <c r="BF6" s="22">
        <f t="shared" ref="BF6:BN6" si="7">IF(BF7="",NA(),BF7)</f>
        <v>157.59</v>
      </c>
      <c r="BG6" s="22">
        <f t="shared" si="7"/>
        <v>143.04</v>
      </c>
      <c r="BH6" s="22">
        <f t="shared" si="7"/>
        <v>138.94999999999999</v>
      </c>
      <c r="BI6" s="22">
        <f t="shared" si="7"/>
        <v>136.66999999999999</v>
      </c>
      <c r="BJ6" s="22">
        <f t="shared" si="7"/>
        <v>239.18</v>
      </c>
      <c r="BK6" s="22">
        <f t="shared" si="7"/>
        <v>236.29</v>
      </c>
      <c r="BL6" s="22">
        <f t="shared" si="7"/>
        <v>238.77</v>
      </c>
      <c r="BM6" s="22">
        <f t="shared" si="7"/>
        <v>218.57</v>
      </c>
      <c r="BN6" s="22">
        <f t="shared" si="7"/>
        <v>222.45</v>
      </c>
      <c r="BO6" s="21" t="str">
        <f>IF(BO7="","",IF(BO7="-","【-】","【"&amp;SUBSTITUTE(TEXT(BO7,"#,##0.00"),"-","△")&amp;"】"))</f>
        <v>【264.86】</v>
      </c>
      <c r="BP6" s="22">
        <f>IF(BP7="",NA(),BP7)</f>
        <v>101.21</v>
      </c>
      <c r="BQ6" s="22">
        <f t="shared" ref="BQ6:BY6" si="8">IF(BQ7="",NA(),BQ7)</f>
        <v>99.73</v>
      </c>
      <c r="BR6" s="22">
        <f t="shared" si="8"/>
        <v>102.28</v>
      </c>
      <c r="BS6" s="22">
        <f t="shared" si="8"/>
        <v>105.94</v>
      </c>
      <c r="BT6" s="22">
        <f t="shared" si="8"/>
        <v>97.06</v>
      </c>
      <c r="BU6" s="22">
        <f t="shared" si="8"/>
        <v>101.89</v>
      </c>
      <c r="BV6" s="22">
        <f t="shared" si="8"/>
        <v>104.33</v>
      </c>
      <c r="BW6" s="22">
        <f t="shared" si="8"/>
        <v>98.85</v>
      </c>
      <c r="BX6" s="22">
        <f t="shared" si="8"/>
        <v>101.78</v>
      </c>
      <c r="BY6" s="22">
        <f t="shared" si="8"/>
        <v>100.33</v>
      </c>
      <c r="BZ6" s="21" t="str">
        <f>IF(BZ7="","",IF(BZ7="-","【-】","【"&amp;SUBSTITUTE(TEXT(BZ7,"#,##0.00"),"-","△")&amp;"】"))</f>
        <v>【97.59】</v>
      </c>
      <c r="CA6" s="22">
        <f>IF(CA7="",NA(),CA7)</f>
        <v>157.31</v>
      </c>
      <c r="CB6" s="22">
        <f t="shared" ref="CB6:CJ6" si="9">IF(CB7="",NA(),CB7)</f>
        <v>155.94</v>
      </c>
      <c r="CC6" s="22">
        <f t="shared" si="9"/>
        <v>156.99</v>
      </c>
      <c r="CD6" s="22">
        <f t="shared" si="9"/>
        <v>153.5</v>
      </c>
      <c r="CE6" s="22">
        <f t="shared" si="9"/>
        <v>167.62</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56.85</v>
      </c>
      <c r="CM6" s="22">
        <f t="shared" ref="CM6:CU6" si="10">IF(CM7="",NA(),CM7)</f>
        <v>58.22</v>
      </c>
      <c r="CN6" s="22">
        <f t="shared" si="10"/>
        <v>59.61</v>
      </c>
      <c r="CO6" s="22">
        <f t="shared" si="10"/>
        <v>58.63</v>
      </c>
      <c r="CP6" s="22">
        <f t="shared" si="10"/>
        <v>59.12</v>
      </c>
      <c r="CQ6" s="22">
        <f t="shared" si="10"/>
        <v>63.23</v>
      </c>
      <c r="CR6" s="22">
        <f t="shared" si="10"/>
        <v>62.59</v>
      </c>
      <c r="CS6" s="22">
        <f t="shared" si="10"/>
        <v>61.81</v>
      </c>
      <c r="CT6" s="22">
        <f t="shared" si="10"/>
        <v>62.35</v>
      </c>
      <c r="CU6" s="22">
        <f t="shared" si="10"/>
        <v>62.69</v>
      </c>
      <c r="CV6" s="21" t="str">
        <f>IF(CV7="","",IF(CV7="-","【-】","【"&amp;SUBSTITUTE(TEXT(CV7,"#,##0.00"),"-","△")&amp;"】"))</f>
        <v>【60.21】</v>
      </c>
      <c r="CW6" s="22">
        <f>IF(CW7="",NA(),CW7)</f>
        <v>86.77</v>
      </c>
      <c r="CX6" s="22">
        <f t="shared" ref="CX6:DF6" si="11">IF(CX7="",NA(),CX7)</f>
        <v>85.58</v>
      </c>
      <c r="CY6" s="22">
        <f t="shared" si="11"/>
        <v>84.86</v>
      </c>
      <c r="CZ6" s="22">
        <f t="shared" si="11"/>
        <v>86.11</v>
      </c>
      <c r="DA6" s="22">
        <f t="shared" si="11"/>
        <v>85.55</v>
      </c>
      <c r="DB6" s="22">
        <f t="shared" si="11"/>
        <v>89.35</v>
      </c>
      <c r="DC6" s="22">
        <f t="shared" si="11"/>
        <v>89.7</v>
      </c>
      <c r="DD6" s="22">
        <f t="shared" si="11"/>
        <v>89.24</v>
      </c>
      <c r="DE6" s="22">
        <f t="shared" si="11"/>
        <v>88.71</v>
      </c>
      <c r="DF6" s="22">
        <f t="shared" si="11"/>
        <v>88.32</v>
      </c>
      <c r="DG6" s="21" t="str">
        <f>IF(DG7="","",IF(DG7="-","【-】","【"&amp;SUBSTITUTE(TEXT(DG7,"#,##0.00"),"-","△")&amp;"】"))</f>
        <v>【89.21】</v>
      </c>
      <c r="DH6" s="22">
        <f>IF(DH7="",NA(),DH7)</f>
        <v>51.69</v>
      </c>
      <c r="DI6" s="22">
        <f t="shared" ref="DI6:DQ6" si="12">IF(DI7="",NA(),DI7)</f>
        <v>52.69</v>
      </c>
      <c r="DJ6" s="22">
        <f t="shared" si="12"/>
        <v>53.65</v>
      </c>
      <c r="DK6" s="22">
        <f t="shared" si="12"/>
        <v>54.48</v>
      </c>
      <c r="DL6" s="22">
        <f t="shared" si="12"/>
        <v>55.25</v>
      </c>
      <c r="DM6" s="22">
        <f t="shared" si="12"/>
        <v>49.62</v>
      </c>
      <c r="DN6" s="22">
        <f t="shared" si="12"/>
        <v>50.5</v>
      </c>
      <c r="DO6" s="22">
        <f t="shared" si="12"/>
        <v>51.28</v>
      </c>
      <c r="DP6" s="22">
        <f t="shared" si="12"/>
        <v>51.95</v>
      </c>
      <c r="DQ6" s="22">
        <f t="shared" si="12"/>
        <v>52.55</v>
      </c>
      <c r="DR6" s="21" t="str">
        <f>IF(DR7="","",IF(DR7="-","【-】","【"&amp;SUBSTITUTE(TEXT(DR7,"#,##0.00"),"-","△")&amp;"】"))</f>
        <v>【52.41】</v>
      </c>
      <c r="DS6" s="22">
        <f>IF(DS7="",NA(),DS7)</f>
        <v>44.64</v>
      </c>
      <c r="DT6" s="22">
        <f t="shared" ref="DT6:EB6" si="13">IF(DT7="",NA(),DT7)</f>
        <v>45.52</v>
      </c>
      <c r="DU6" s="22">
        <f t="shared" si="13"/>
        <v>47.41</v>
      </c>
      <c r="DV6" s="22">
        <f t="shared" si="13"/>
        <v>48.28</v>
      </c>
      <c r="DW6" s="22">
        <f t="shared" si="13"/>
        <v>49.79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0.36</v>
      </c>
      <c r="EE6" s="22">
        <f t="shared" ref="EE6:EM6" si="14">IF(EE7="",NA(),EE7)</f>
        <v>0.32</v>
      </c>
      <c r="EF6" s="22">
        <f t="shared" si="14"/>
        <v>0.42</v>
      </c>
      <c r="EG6" s="22">
        <f t="shared" si="14"/>
        <v>0.39</v>
      </c>
      <c r="EH6" s="22">
        <f t="shared" si="14"/>
        <v>0.37</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442020</v>
      </c>
      <c r="D7" s="24">
        <v>46</v>
      </c>
      <c r="E7" s="24">
        <v>1</v>
      </c>
      <c r="F7" s="24">
        <v>0</v>
      </c>
      <c r="G7" s="24">
        <v>1</v>
      </c>
      <c r="H7" s="24" t="s">
        <v>93</v>
      </c>
      <c r="I7" s="24" t="s">
        <v>94</v>
      </c>
      <c r="J7" s="24" t="s">
        <v>95</v>
      </c>
      <c r="K7" s="24" t="s">
        <v>96</v>
      </c>
      <c r="L7" s="24" t="s">
        <v>97</v>
      </c>
      <c r="M7" s="24" t="s">
        <v>98</v>
      </c>
      <c r="N7" s="25" t="s">
        <v>99</v>
      </c>
      <c r="O7" s="25">
        <v>79.08</v>
      </c>
      <c r="P7" s="25">
        <v>98.4</v>
      </c>
      <c r="Q7" s="25">
        <v>2924</v>
      </c>
      <c r="R7" s="25">
        <v>112115</v>
      </c>
      <c r="S7" s="25">
        <v>125.34</v>
      </c>
      <c r="T7" s="25">
        <v>894.49</v>
      </c>
      <c r="U7" s="25">
        <v>109539</v>
      </c>
      <c r="V7" s="25">
        <v>29.65</v>
      </c>
      <c r="W7" s="25">
        <v>3694.4</v>
      </c>
      <c r="X7" s="25">
        <v>107.1</v>
      </c>
      <c r="Y7" s="25">
        <v>109.3</v>
      </c>
      <c r="Z7" s="25">
        <v>108.43</v>
      </c>
      <c r="AA7" s="25">
        <v>111.17</v>
      </c>
      <c r="AB7" s="25">
        <v>103.53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246.79</v>
      </c>
      <c r="AU7" s="25">
        <v>223.53</v>
      </c>
      <c r="AV7" s="25">
        <v>246.55</v>
      </c>
      <c r="AW7" s="25">
        <v>226.54</v>
      </c>
      <c r="AX7" s="25">
        <v>237.85</v>
      </c>
      <c r="AY7" s="25">
        <v>360.96</v>
      </c>
      <c r="AZ7" s="25">
        <v>351.29</v>
      </c>
      <c r="BA7" s="25">
        <v>364.24</v>
      </c>
      <c r="BB7" s="25">
        <v>369.82</v>
      </c>
      <c r="BC7" s="25">
        <v>355.75</v>
      </c>
      <c r="BD7" s="25">
        <v>239.69</v>
      </c>
      <c r="BE7" s="25">
        <v>164.25</v>
      </c>
      <c r="BF7" s="25">
        <v>157.59</v>
      </c>
      <c r="BG7" s="25">
        <v>143.04</v>
      </c>
      <c r="BH7" s="25">
        <v>138.94999999999999</v>
      </c>
      <c r="BI7" s="25">
        <v>136.66999999999999</v>
      </c>
      <c r="BJ7" s="25">
        <v>239.18</v>
      </c>
      <c r="BK7" s="25">
        <v>236.29</v>
      </c>
      <c r="BL7" s="25">
        <v>238.77</v>
      </c>
      <c r="BM7" s="25">
        <v>218.57</v>
      </c>
      <c r="BN7" s="25">
        <v>222.45</v>
      </c>
      <c r="BO7" s="25">
        <v>264.86</v>
      </c>
      <c r="BP7" s="25">
        <v>101.21</v>
      </c>
      <c r="BQ7" s="25">
        <v>99.73</v>
      </c>
      <c r="BR7" s="25">
        <v>102.28</v>
      </c>
      <c r="BS7" s="25">
        <v>105.94</v>
      </c>
      <c r="BT7" s="25">
        <v>97.06</v>
      </c>
      <c r="BU7" s="25">
        <v>101.89</v>
      </c>
      <c r="BV7" s="25">
        <v>104.33</v>
      </c>
      <c r="BW7" s="25">
        <v>98.85</v>
      </c>
      <c r="BX7" s="25">
        <v>101.78</v>
      </c>
      <c r="BY7" s="25">
        <v>100.33</v>
      </c>
      <c r="BZ7" s="25">
        <v>97.59</v>
      </c>
      <c r="CA7" s="25">
        <v>157.31</v>
      </c>
      <c r="CB7" s="25">
        <v>155.94</v>
      </c>
      <c r="CC7" s="25">
        <v>156.99</v>
      </c>
      <c r="CD7" s="25">
        <v>153.5</v>
      </c>
      <c r="CE7" s="25">
        <v>167.62</v>
      </c>
      <c r="CF7" s="25">
        <v>156.32</v>
      </c>
      <c r="CG7" s="25">
        <v>157.4</v>
      </c>
      <c r="CH7" s="25">
        <v>162.61000000000001</v>
      </c>
      <c r="CI7" s="25">
        <v>163.94</v>
      </c>
      <c r="CJ7" s="25">
        <v>169.31</v>
      </c>
      <c r="CK7" s="25">
        <v>181.66</v>
      </c>
      <c r="CL7" s="25">
        <v>56.85</v>
      </c>
      <c r="CM7" s="25">
        <v>58.22</v>
      </c>
      <c r="CN7" s="25">
        <v>59.61</v>
      </c>
      <c r="CO7" s="25">
        <v>58.63</v>
      </c>
      <c r="CP7" s="25">
        <v>59.12</v>
      </c>
      <c r="CQ7" s="25">
        <v>63.23</v>
      </c>
      <c r="CR7" s="25">
        <v>62.59</v>
      </c>
      <c r="CS7" s="25">
        <v>61.81</v>
      </c>
      <c r="CT7" s="25">
        <v>62.35</v>
      </c>
      <c r="CU7" s="25">
        <v>62.69</v>
      </c>
      <c r="CV7" s="25">
        <v>60.21</v>
      </c>
      <c r="CW7" s="25">
        <v>86.77</v>
      </c>
      <c r="CX7" s="25">
        <v>85.58</v>
      </c>
      <c r="CY7" s="25">
        <v>84.86</v>
      </c>
      <c r="CZ7" s="25">
        <v>86.11</v>
      </c>
      <c r="DA7" s="25">
        <v>85.55</v>
      </c>
      <c r="DB7" s="25">
        <v>89.35</v>
      </c>
      <c r="DC7" s="25">
        <v>89.7</v>
      </c>
      <c r="DD7" s="25">
        <v>89.24</v>
      </c>
      <c r="DE7" s="25">
        <v>88.71</v>
      </c>
      <c r="DF7" s="25">
        <v>88.32</v>
      </c>
      <c r="DG7" s="25">
        <v>89.21</v>
      </c>
      <c r="DH7" s="25">
        <v>51.69</v>
      </c>
      <c r="DI7" s="25">
        <v>52.69</v>
      </c>
      <c r="DJ7" s="25">
        <v>53.65</v>
      </c>
      <c r="DK7" s="25">
        <v>54.48</v>
      </c>
      <c r="DL7" s="25">
        <v>55.25</v>
      </c>
      <c r="DM7" s="25">
        <v>49.62</v>
      </c>
      <c r="DN7" s="25">
        <v>50.5</v>
      </c>
      <c r="DO7" s="25">
        <v>51.28</v>
      </c>
      <c r="DP7" s="25">
        <v>51.95</v>
      </c>
      <c r="DQ7" s="25">
        <v>52.55</v>
      </c>
      <c r="DR7" s="25">
        <v>52.41</v>
      </c>
      <c r="DS7" s="25">
        <v>44.64</v>
      </c>
      <c r="DT7" s="25">
        <v>45.52</v>
      </c>
      <c r="DU7" s="25">
        <v>47.41</v>
      </c>
      <c r="DV7" s="25">
        <v>48.28</v>
      </c>
      <c r="DW7" s="25">
        <v>49.79</v>
      </c>
      <c r="DX7" s="25">
        <v>19.510000000000002</v>
      </c>
      <c r="DY7" s="25">
        <v>21.19</v>
      </c>
      <c r="DZ7" s="25">
        <v>22.64</v>
      </c>
      <c r="EA7" s="25">
        <v>24.49</v>
      </c>
      <c r="EB7" s="25">
        <v>25.85</v>
      </c>
      <c r="EC7" s="25">
        <v>26.78</v>
      </c>
      <c r="ED7" s="25">
        <v>0.36</v>
      </c>
      <c r="EE7" s="25">
        <v>0.32</v>
      </c>
      <c r="EF7" s="25">
        <v>0.42</v>
      </c>
      <c r="EG7" s="25">
        <v>0.39</v>
      </c>
      <c r="EH7" s="25">
        <v>0.37</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2026-02-27T00:27:46Z</cp:lastPrinted>
  <dcterms:created xsi:type="dcterms:W3CDTF">2025-12-12T09:24:29Z</dcterms:created>
  <dcterms:modified xsi:type="dcterms:W3CDTF">2026-02-27T00:27:47Z</dcterms:modified>
  <cp:category/>
</cp:coreProperties>
</file>